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5.08 DPS\Gestión de Proyecto Sociales\Convocatorias Especiales\XI. Septima - Reconstrucción\Formato de zonas\"/>
    </mc:Choice>
  </mc:AlternateContent>
  <bookViews>
    <workbookView xWindow="0" yWindow="0" windowWidth="20730" windowHeight="9735"/>
  </bookViews>
  <sheets>
    <sheet name="ZONAS" sheetId="1" r:id="rId1"/>
  </sheets>
  <definedNames>
    <definedName name="_xlnm.Print_Area" localSheetId="0">ZONAS!$A$1:$K$106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2" i="1"/>
  <c r="L8" i="1" l="1"/>
  <c r="F13" i="1" s="1"/>
  <c r="N8" i="1" l="1"/>
  <c r="G73" i="1" s="1"/>
  <c r="G84" i="1" l="1"/>
  <c r="G69" i="1"/>
  <c r="C68" i="1"/>
  <c r="G75" i="1"/>
  <c r="C83" i="1"/>
  <c r="G98" i="1"/>
  <c r="G100" i="1"/>
  <c r="G85" i="1"/>
  <c r="C66" i="1"/>
  <c r="G68" i="1"/>
  <c r="G82" i="1"/>
  <c r="C80" i="1"/>
  <c r="C65" i="1"/>
  <c r="G91" i="1"/>
  <c r="G66" i="1"/>
  <c r="C71" i="1"/>
  <c r="C101" i="1"/>
  <c r="G96" i="1"/>
  <c r="G80" i="1"/>
  <c r="G64" i="1"/>
  <c r="G87" i="1"/>
  <c r="G71" i="1"/>
  <c r="G94" i="1"/>
  <c r="G78" i="1"/>
  <c r="G97" i="1"/>
  <c r="G81" i="1"/>
  <c r="G65" i="1"/>
  <c r="C96" i="1"/>
  <c r="C64" i="1"/>
  <c r="C67" i="1"/>
  <c r="C73" i="1"/>
  <c r="G92" i="1"/>
  <c r="G76" i="1"/>
  <c r="G99" i="1"/>
  <c r="G83" i="1"/>
  <c r="G67" i="1"/>
  <c r="G90" i="1"/>
  <c r="G74" i="1"/>
  <c r="G93" i="1"/>
  <c r="G77" i="1"/>
  <c r="C92" i="1"/>
  <c r="C99" i="1"/>
  <c r="C82" i="1"/>
  <c r="G88" i="1"/>
  <c r="G72" i="1"/>
  <c r="G95" i="1"/>
  <c r="G79" i="1"/>
  <c r="G63" i="1"/>
  <c r="G86" i="1"/>
  <c r="G70" i="1"/>
  <c r="G89" i="1"/>
  <c r="C76" i="1"/>
  <c r="C87" i="1"/>
  <c r="C98" i="1"/>
  <c r="C89" i="1"/>
  <c r="C88" i="1"/>
  <c r="C72" i="1"/>
  <c r="C95" i="1"/>
  <c r="C79" i="1"/>
  <c r="C63" i="1"/>
  <c r="C74" i="1"/>
  <c r="C97" i="1"/>
  <c r="C81" i="1"/>
  <c r="C100" i="1"/>
  <c r="C84" i="1"/>
  <c r="C91" i="1"/>
  <c r="C75" i="1"/>
  <c r="C62" i="1"/>
  <c r="C86" i="1"/>
  <c r="C70" i="1"/>
  <c r="C93" i="1"/>
  <c r="C77" i="1"/>
  <c r="C94" i="1"/>
  <c r="C78" i="1"/>
  <c r="C85" i="1"/>
  <c r="C69" i="1"/>
  <c r="C90" i="1"/>
  <c r="K76" i="1"/>
  <c r="A14" i="1"/>
  <c r="K83" i="1" l="1"/>
  <c r="K68" i="1"/>
  <c r="K82" i="1"/>
  <c r="K65" i="1"/>
  <c r="K67" i="1"/>
  <c r="K80" i="1"/>
  <c r="K72" i="1"/>
  <c r="K70" i="1"/>
  <c r="K62" i="1"/>
  <c r="K77" i="1"/>
  <c r="K75" i="1"/>
  <c r="K64" i="1"/>
  <c r="K74" i="1"/>
  <c r="K66" i="1"/>
  <c r="K81" i="1"/>
  <c r="K63" i="1"/>
  <c r="K101" i="1"/>
  <c r="K69" i="1"/>
  <c r="K79" i="1"/>
  <c r="K71" i="1"/>
  <c r="K73" i="1"/>
  <c r="K78" i="1"/>
  <c r="G62" i="1" l="1"/>
  <c r="G101" i="1"/>
</calcChain>
</file>

<file path=xl/sharedStrings.xml><?xml version="1.0" encoding="utf-8"?>
<sst xmlns="http://schemas.openxmlformats.org/spreadsheetml/2006/main" count="288" uniqueCount="130">
  <si>
    <t>DATOS DE LA ENTIDAD TÉCNICA</t>
  </si>
  <si>
    <t>RAZON SOCIAL</t>
  </si>
  <si>
    <t>RUC</t>
  </si>
  <si>
    <t>DATOS DE LA CARTA DE ACREDITACIÓN</t>
  </si>
  <si>
    <t>ENTIDAD FINANCIERA</t>
  </si>
  <si>
    <t>MONEDA</t>
  </si>
  <si>
    <t>OPCIONES PARA EL SORTEO</t>
  </si>
  <si>
    <t>BFH</t>
  </si>
  <si>
    <t>Soles</t>
  </si>
  <si>
    <t>CASMA</t>
  </si>
  <si>
    <t>HUARMEY</t>
  </si>
  <si>
    <t>ASCOPE</t>
  </si>
  <si>
    <t>VIRU</t>
  </si>
  <si>
    <t>CHICLAYO</t>
  </si>
  <si>
    <t>FERREÑAFE</t>
  </si>
  <si>
    <t>HUARAL</t>
  </si>
  <si>
    <t>PAITA</t>
  </si>
  <si>
    <t>REGIÓN</t>
  </si>
  <si>
    <t>ANCASH</t>
  </si>
  <si>
    <t>LA LIBERTAD</t>
  </si>
  <si>
    <t>LAMBAYEQUE</t>
  </si>
  <si>
    <t>LIMA</t>
  </si>
  <si>
    <t>PIURA</t>
  </si>
  <si>
    <t>PROVINCIA</t>
  </si>
  <si>
    <t>SANTA</t>
  </si>
  <si>
    <t>TRUJILLO</t>
  </si>
  <si>
    <t>--</t>
  </si>
  <si>
    <t>ALERTA
Dicho número excede de su capacidad señalada en su carta de acreditación o la cantidad maxima de ejecución simultaena.</t>
  </si>
  <si>
    <t>FOGAPI</t>
  </si>
  <si>
    <t>No procede
Mayor a tu capacidad</t>
  </si>
  <si>
    <t>No procede
Mayor a lo convocado</t>
  </si>
  <si>
    <t>MONTO DE LA LINEA DISPONIBLE</t>
  </si>
  <si>
    <t>FORMATO DE ELECCIÓN DE ZONAS</t>
  </si>
  <si>
    <t>Firma y Sello del Representante Legal</t>
  </si>
  <si>
    <t>NÚMERO DE BFH (SIN EXCEDER LA CAPACIDAD SIMULTANEA)</t>
  </si>
  <si>
    <t>HUARAZ</t>
  </si>
  <si>
    <t>CONDESUYOS</t>
  </si>
  <si>
    <t>ICA</t>
  </si>
  <si>
    <t>OTUZCO</t>
  </si>
  <si>
    <t>PACASMAYO</t>
  </si>
  <si>
    <t>SECHURA</t>
  </si>
  <si>
    <t>SULLANA</t>
  </si>
  <si>
    <t>TUMBES</t>
  </si>
  <si>
    <t>AREQUIPA</t>
  </si>
  <si>
    <t>ALERTA; Dicha línea no puede ser menor al valor de CINCUENTA (50) BFH</t>
  </si>
  <si>
    <t>OCROS</t>
  </si>
  <si>
    <t>RECUAY</t>
  </si>
  <si>
    <t>CAYLLOMA</t>
  </si>
  <si>
    <t>LUCANAS</t>
  </si>
  <si>
    <t>PARINACOCHAS</t>
  </si>
  <si>
    <t>CAJAMARCA</t>
  </si>
  <si>
    <t>HUANCAVELICA</t>
  </si>
  <si>
    <t>AYABACA</t>
  </si>
  <si>
    <t>HUANCABAMBA</t>
  </si>
  <si>
    <t>TALARA</t>
  </si>
  <si>
    <t>AYACUCHO</t>
  </si>
  <si>
    <t>HUAURA</t>
  </si>
  <si>
    <t>YAUYOS</t>
  </si>
  <si>
    <t>N° BFH</t>
  </si>
  <si>
    <t>SAN MARCOS</t>
  </si>
  <si>
    <t>Dólares</t>
  </si>
  <si>
    <t>CHEPEN</t>
  </si>
  <si>
    <t>HUAROCHIRI</t>
  </si>
  <si>
    <t>LORETO</t>
  </si>
  <si>
    <t>MAYNAS</t>
  </si>
  <si>
    <t>REQUENA</t>
  </si>
  <si>
    <t>MORROPON</t>
  </si>
  <si>
    <t>BANCO DE CREDITO DEL PERU</t>
  </si>
  <si>
    <t>BANCO DE COMERCIO</t>
  </si>
  <si>
    <t>BANCO PICHINCHA</t>
  </si>
  <si>
    <t>BANCO GNB PERU S.A.</t>
  </si>
  <si>
    <t>BANCO INTERAMERICANO DE FINANZAS</t>
  </si>
  <si>
    <t>BBVA BANCO CONTINENTAL</t>
  </si>
  <si>
    <t>BANCO INTERNACIONAL DEL PERU-INTERBANK</t>
  </si>
  <si>
    <t>CAJA MUNICIPAL DE AHORRO Y CREDITO DE ICA SA</t>
  </si>
  <si>
    <t>CMAC - HUANCAYO S.A.</t>
  </si>
  <si>
    <t>CAJA MUNICIP.AHORRO Y CREDITO SULLANA S. A.</t>
  </si>
  <si>
    <t>CAJA MUNICIPAL DE AHORRO Y CREDITO DE AREQUIPA S.A. - CAJA AREQUIPA</t>
  </si>
  <si>
    <t>Caja Municipal de Ahorro y Crédito de Maynas.CMAC MAYNAS</t>
  </si>
  <si>
    <t>ENTIDAD DE DESARROLLO A LA PEQUEÑA Y MICRO EMPRESA MICASITA SOCIEDAD ANONIMA (EDPYME MICASITA S.A.)</t>
  </si>
  <si>
    <t>FINANCIERA TFC S.A</t>
  </si>
  <si>
    <t>MAPFRE PERU COMPAÑIA DE SEGUROS Y REASEGUROS S.A.</t>
  </si>
  <si>
    <t>LA POSITIVA SEGUROS Y REASEGUROS</t>
  </si>
  <si>
    <t>CAJA RURAL DE AHORRO Y CRÉDITO RAÍZ S.A.A</t>
  </si>
  <si>
    <t>SECREX Compañía de Seguros y Garantías</t>
  </si>
  <si>
    <t>BANCO SANTANDER PERU S.A.</t>
  </si>
  <si>
    <t>SCOTIABANK PERU SAA</t>
  </si>
  <si>
    <t>AVLA PERU COMPAÑIA DE SEGUROS S.A</t>
  </si>
  <si>
    <t>COOPERATIVA DE AHORRO Y CREDITO PACIFICO</t>
  </si>
  <si>
    <t>* Señalar la zona o zonas a participar, y el número de viviendas que desean intervenir en cada zona, no pudiendo exceder dicho número de su capacidad señalada en su carta de acreditación ni la cantidad máxima de ejecución simultánea.</t>
  </si>
  <si>
    <t>ZONAS DE INTERVENCIÓN Y NÚMERO DE BFH POR ZONA - PUBLICADA CON LA RM N°254-2019-VIVIENDA</t>
  </si>
  <si>
    <t>AIJA</t>
  </si>
  <si>
    <t>ASUNCION</t>
  </si>
  <si>
    <t>BOLOGNESI</t>
  </si>
  <si>
    <t>CARHUAZ</t>
  </si>
  <si>
    <t>CARLOS FERMIN FITZCARRALD</t>
  </si>
  <si>
    <t>HUARI</t>
  </si>
  <si>
    <t>HUAYLAS</t>
  </si>
  <si>
    <t>MARISCAL LUZURIAGA</t>
  </si>
  <si>
    <t>PALLASCA</t>
  </si>
  <si>
    <t>POMABAMBA</t>
  </si>
  <si>
    <t>SIHUAS</t>
  </si>
  <si>
    <t>YUNGAY</t>
  </si>
  <si>
    <t>CARAVELI</t>
  </si>
  <si>
    <t>CAMANA</t>
  </si>
  <si>
    <t>CASTILLLA</t>
  </si>
  <si>
    <t>LA UNION</t>
  </si>
  <si>
    <t>HUAMANGA</t>
  </si>
  <si>
    <t>LA MAR</t>
  </si>
  <si>
    <t>SUCRE</t>
  </si>
  <si>
    <t>VICTOR FAJARDO</t>
  </si>
  <si>
    <t>CONTUMAZA</t>
  </si>
  <si>
    <t>CUTERVO</t>
  </si>
  <si>
    <t>SAN IGNACIO</t>
  </si>
  <si>
    <t>SANTA CRUZ</t>
  </si>
  <si>
    <t>ACOBAMBA</t>
  </si>
  <si>
    <t>ANGARAES</t>
  </si>
  <si>
    <t>CASTRO VIRREYNA</t>
  </si>
  <si>
    <t>HUAYTARA</t>
  </si>
  <si>
    <t>TAYACAJA</t>
  </si>
  <si>
    <t>CHINCHA</t>
  </si>
  <si>
    <t>NASCA</t>
  </si>
  <si>
    <t>PALPA</t>
  </si>
  <si>
    <t>GRAN CHIMU</t>
  </si>
  <si>
    <t>JULCAN</t>
  </si>
  <si>
    <t>PATAZ</t>
  </si>
  <si>
    <t>SANTIAGO DE CHUCO</t>
  </si>
  <si>
    <t xml:space="preserve">BARRANCA </t>
  </si>
  <si>
    <t>CAÑETE</t>
  </si>
  <si>
    <t>OYON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</si>
</sst>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\-0;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Protection="1"/>
    <xf numFmtId="0" fontId="6" fillId="2" borderId="0" xfId="0" applyFont="1" applyFill="1" applyProtection="1"/>
    <xf numFmtId="0" fontId="8" fillId="2" borderId="0" xfId="0" applyFont="1" applyFill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top" wrapText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6" fillId="2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quotePrefix="1" applyProtection="1">
      <protection hidden="1"/>
    </xf>
    <xf numFmtId="43" fontId="0" fillId="0" borderId="0" xfId="1" applyFont="1" applyProtection="1">
      <protection hidden="1"/>
    </xf>
    <xf numFmtId="0" fontId="5" fillId="0" borderId="0" xfId="0" applyFont="1" applyProtection="1">
      <protection hidden="1"/>
    </xf>
    <xf numFmtId="164" fontId="6" fillId="2" borderId="0" xfId="0" applyNumberFormat="1" applyFont="1" applyFill="1" applyAlignment="1" applyProtection="1">
      <alignment vertical="top" wrapText="1"/>
      <protection hidden="1"/>
    </xf>
    <xf numFmtId="0" fontId="0" fillId="2" borderId="0" xfId="0" applyFill="1" applyProtection="1">
      <protection hidden="1"/>
    </xf>
    <xf numFmtId="0" fontId="9" fillId="5" borderId="2" xfId="0" applyFont="1" applyFill="1" applyBorder="1" applyAlignment="1" applyProtection="1">
      <alignment horizontal="center"/>
    </xf>
    <xf numFmtId="0" fontId="10" fillId="6" borderId="2" xfId="0" applyFont="1" applyFill="1" applyBorder="1" applyProtection="1"/>
    <xf numFmtId="0" fontId="10" fillId="0" borderId="2" xfId="0" applyFont="1" applyBorder="1" applyProtection="1"/>
    <xf numFmtId="0" fontId="6" fillId="2" borderId="0" xfId="0" applyFont="1" applyFill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2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164" fontId="11" fillId="2" borderId="6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XFC135"/>
  <sheetViews>
    <sheetView tabSelected="1" topLeftCell="A45" zoomScale="85" zoomScaleNormal="85" workbookViewId="0">
      <selection activeCell="F84" sqref="F81:F84"/>
    </sheetView>
  </sheetViews>
  <sheetFormatPr baseColWidth="10" defaultColWidth="0" defaultRowHeight="15" zeroHeight="1" x14ac:dyDescent="0.25"/>
  <cols>
    <col min="1" max="1" width="18" style="21" customWidth="1"/>
    <col min="2" max="2" width="18.28515625" style="21" customWidth="1"/>
    <col min="3" max="3" width="20" style="21" customWidth="1"/>
    <col min="4" max="4" width="3.5703125" style="21" customWidth="1"/>
    <col min="5" max="5" width="19.7109375" style="21" customWidth="1"/>
    <col min="6" max="6" width="17" style="21" customWidth="1"/>
    <col min="7" max="7" width="22.28515625" style="21" customWidth="1"/>
    <col min="8" max="11" width="2.85546875" style="7" hidden="1"/>
    <col min="12" max="12" width="16.7109375" style="7" hidden="1"/>
    <col min="13" max="13" width="65.85546875" style="7" hidden="1"/>
    <col min="14" max="14" width="20.140625" style="7" hidden="1"/>
    <col min="15" max="16381" width="1" style="7" hidden="1"/>
    <col min="16382" max="16383" width="1" style="8" hidden="1"/>
    <col min="16384" max="16384" width="1" style="7" hidden="1"/>
  </cols>
  <sheetData>
    <row r="1" spans="1:14" x14ac:dyDescent="0.25">
      <c r="A1" s="23" t="s">
        <v>32</v>
      </c>
      <c r="B1" s="23"/>
      <c r="C1" s="23"/>
      <c r="D1" s="23"/>
      <c r="E1" s="23"/>
      <c r="F1" s="23"/>
      <c r="G1" s="23"/>
      <c r="H1" s="6"/>
      <c r="I1" s="6"/>
      <c r="J1" s="6"/>
      <c r="K1" s="6"/>
    </row>
    <row r="2" spans="1:14" x14ac:dyDescent="0.25">
      <c r="A2" s="24"/>
      <c r="B2" s="24"/>
      <c r="C2" s="24"/>
      <c r="D2" s="24"/>
      <c r="E2" s="24"/>
      <c r="F2" s="24"/>
      <c r="G2" s="24"/>
      <c r="H2" s="6"/>
      <c r="I2" s="6"/>
      <c r="J2" s="6"/>
      <c r="K2" s="6"/>
      <c r="M2" s="7">
        <f>4300*6.8</f>
        <v>29240</v>
      </c>
    </row>
    <row r="3" spans="1:14" x14ac:dyDescent="0.25">
      <c r="A3" s="25" t="s">
        <v>0</v>
      </c>
      <c r="B3" s="25"/>
      <c r="C3" s="25"/>
      <c r="D3" s="25"/>
      <c r="E3" s="25"/>
      <c r="F3" s="25"/>
      <c r="G3" s="25"/>
      <c r="H3" s="6"/>
      <c r="I3" s="6"/>
      <c r="J3" s="6"/>
      <c r="K3" s="6"/>
      <c r="L3" s="7" t="s">
        <v>7</v>
      </c>
      <c r="M3" s="7">
        <f>M2*1.05</f>
        <v>30702</v>
      </c>
    </row>
    <row r="4" spans="1:14" x14ac:dyDescent="0.25">
      <c r="A4" s="1"/>
      <c r="B4" s="1"/>
      <c r="C4" s="1"/>
      <c r="D4" s="1"/>
      <c r="E4" s="1"/>
      <c r="F4" s="1"/>
      <c r="G4" s="1"/>
      <c r="H4" s="6"/>
      <c r="I4" s="6"/>
      <c r="J4" s="6"/>
      <c r="K4" s="6"/>
      <c r="L4" s="7" t="s">
        <v>8</v>
      </c>
    </row>
    <row r="5" spans="1:14" x14ac:dyDescent="0.25">
      <c r="A5" s="22" t="s">
        <v>1</v>
      </c>
      <c r="B5" s="22"/>
      <c r="C5" s="26"/>
      <c r="D5" s="26"/>
      <c r="E5" s="26"/>
      <c r="F5" s="26"/>
      <c r="G5" s="26"/>
      <c r="H5" s="6"/>
      <c r="I5" s="6"/>
      <c r="J5" s="6"/>
      <c r="K5" s="6"/>
      <c r="L5" s="7" t="s">
        <v>60</v>
      </c>
      <c r="M5" s="7">
        <v>50</v>
      </c>
    </row>
    <row r="6" spans="1:14" ht="16.5" customHeight="1" x14ac:dyDescent="0.25">
      <c r="A6" s="22" t="s">
        <v>2</v>
      </c>
      <c r="B6" s="22"/>
      <c r="C6" s="26"/>
      <c r="D6" s="26"/>
      <c r="E6" s="26"/>
      <c r="F6" s="26"/>
      <c r="G6" s="26"/>
      <c r="H6" s="6"/>
      <c r="I6" s="6"/>
      <c r="J6" s="6"/>
      <c r="K6" s="6"/>
      <c r="L6" s="9" t="s">
        <v>27</v>
      </c>
      <c r="M6" s="9" t="s">
        <v>44</v>
      </c>
      <c r="N6" s="9" t="s">
        <v>30</v>
      </c>
    </row>
    <row r="7" spans="1:14" ht="13.5" customHeight="1" x14ac:dyDescent="0.25">
      <c r="A7" s="1"/>
      <c r="B7" s="1"/>
      <c r="C7" s="1"/>
      <c r="D7" s="1"/>
      <c r="E7" s="1"/>
      <c r="F7" s="1"/>
      <c r="G7" s="1"/>
      <c r="H7" s="6"/>
      <c r="I7" s="6"/>
      <c r="J7" s="6"/>
      <c r="K7" s="6"/>
      <c r="L7" s="10" t="s">
        <v>26</v>
      </c>
      <c r="M7" s="10" t="s">
        <v>26</v>
      </c>
      <c r="N7" s="9" t="s">
        <v>29</v>
      </c>
    </row>
    <row r="8" spans="1:14" x14ac:dyDescent="0.25">
      <c r="A8" s="25" t="s">
        <v>3</v>
      </c>
      <c r="B8" s="25"/>
      <c r="C8" s="25"/>
      <c r="D8" s="25"/>
      <c r="E8" s="25"/>
      <c r="F8" s="25"/>
      <c r="G8" s="25"/>
      <c r="H8" s="6"/>
      <c r="I8" s="6"/>
      <c r="J8" s="6"/>
      <c r="K8" s="6"/>
      <c r="L8" s="7">
        <f>INT(IF(F12=L4,F11/M3,F11/M3*3.37))</f>
        <v>0</v>
      </c>
      <c r="N8" s="11">
        <f>IFERROR(F13,"")</f>
        <v>0</v>
      </c>
    </row>
    <row r="9" spans="1:14" x14ac:dyDescent="0.25">
      <c r="A9" s="1"/>
      <c r="B9" s="1"/>
      <c r="C9" s="1"/>
      <c r="D9" s="1"/>
      <c r="E9" s="1"/>
      <c r="F9" s="1"/>
      <c r="G9" s="1"/>
      <c r="H9" s="6"/>
      <c r="I9" s="6"/>
      <c r="J9" s="6"/>
      <c r="K9" s="6"/>
    </row>
    <row r="10" spans="1:14" x14ac:dyDescent="0.25">
      <c r="A10" s="22" t="s">
        <v>4</v>
      </c>
      <c r="B10" s="22"/>
      <c r="C10" s="22"/>
      <c r="D10" s="22"/>
      <c r="E10" s="22"/>
      <c r="F10" s="26"/>
      <c r="G10" s="26"/>
      <c r="H10" s="6"/>
      <c r="I10" s="6"/>
      <c r="J10" s="6"/>
      <c r="K10" s="6"/>
      <c r="L10" s="7" t="s">
        <v>67</v>
      </c>
    </row>
    <row r="11" spans="1:14" x14ac:dyDescent="0.25">
      <c r="A11" s="22" t="s">
        <v>31</v>
      </c>
      <c r="B11" s="22"/>
      <c r="C11" s="22"/>
      <c r="D11" s="22"/>
      <c r="E11" s="22"/>
      <c r="F11" s="34"/>
      <c r="G11" s="35"/>
      <c r="H11" s="6"/>
      <c r="I11" s="6"/>
      <c r="J11" s="6"/>
      <c r="K11" s="6"/>
      <c r="L11" s="7" t="s">
        <v>68</v>
      </c>
    </row>
    <row r="12" spans="1:14" x14ac:dyDescent="0.25">
      <c r="A12" s="22" t="s">
        <v>5</v>
      </c>
      <c r="B12" s="22"/>
      <c r="C12" s="22"/>
      <c r="D12" s="22"/>
      <c r="E12" s="22"/>
      <c r="F12" s="26"/>
      <c r="G12" s="26"/>
      <c r="H12" s="6"/>
      <c r="I12" s="6"/>
      <c r="J12" s="6"/>
      <c r="K12" s="6"/>
      <c r="L12" s="7" t="s">
        <v>69</v>
      </c>
    </row>
    <row r="13" spans="1:14" x14ac:dyDescent="0.25">
      <c r="A13" s="22" t="s">
        <v>34</v>
      </c>
      <c r="B13" s="22"/>
      <c r="C13" s="22"/>
      <c r="D13" s="22"/>
      <c r="E13" s="22"/>
      <c r="F13" s="30">
        <f>IF(L8&gt;300,300,L8)</f>
        <v>0</v>
      </c>
      <c r="G13" s="30"/>
      <c r="H13" s="6"/>
      <c r="I13" s="6"/>
      <c r="J13" s="6"/>
      <c r="K13" s="6"/>
      <c r="L13" s="7" t="s">
        <v>70</v>
      </c>
    </row>
    <row r="14" spans="1:14" ht="15" customHeight="1" x14ac:dyDescent="0.25">
      <c r="A14" s="31" t="str">
        <f>IF(F13&lt;M5,M6,M7)</f>
        <v>ALERTA; Dicha línea no puede ser menor al valor de CINCUENTA (50) BFH</v>
      </c>
      <c r="B14" s="31"/>
      <c r="C14" s="31"/>
      <c r="D14" s="31"/>
      <c r="E14" s="31"/>
      <c r="F14" s="31"/>
      <c r="G14" s="31"/>
      <c r="H14" s="6"/>
      <c r="I14" s="6"/>
      <c r="J14" s="6"/>
      <c r="K14" s="6"/>
      <c r="L14" s="7" t="s">
        <v>71</v>
      </c>
    </row>
    <row r="15" spans="1:14" x14ac:dyDescent="0.25">
      <c r="A15" s="25" t="s">
        <v>90</v>
      </c>
      <c r="B15" s="25"/>
      <c r="C15" s="25"/>
      <c r="D15" s="25"/>
      <c r="E15" s="25"/>
      <c r="F15" s="25"/>
      <c r="G15" s="25"/>
      <c r="H15" s="6"/>
      <c r="I15" s="6"/>
      <c r="J15" s="6"/>
      <c r="K15" s="6"/>
      <c r="L15" s="7" t="s">
        <v>72</v>
      </c>
    </row>
    <row r="16" spans="1:14" x14ac:dyDescent="0.25">
      <c r="A16" s="1"/>
      <c r="B16" s="1"/>
      <c r="C16" s="1"/>
      <c r="D16" s="1"/>
      <c r="E16" s="1"/>
      <c r="F16" s="1"/>
      <c r="G16" s="1"/>
      <c r="H16" s="6"/>
      <c r="I16" s="6"/>
      <c r="J16" s="6"/>
      <c r="K16" s="6"/>
      <c r="L16" s="7" t="s">
        <v>73</v>
      </c>
    </row>
    <row r="17" spans="1:12 16382:16383" x14ac:dyDescent="0.25">
      <c r="A17" s="15" t="s">
        <v>17</v>
      </c>
      <c r="B17" s="15" t="s">
        <v>23</v>
      </c>
      <c r="C17" s="15" t="s">
        <v>58</v>
      </c>
      <c r="D17" s="28"/>
      <c r="E17" s="15" t="s">
        <v>17</v>
      </c>
      <c r="F17" s="15" t="s">
        <v>23</v>
      </c>
      <c r="G17" s="15" t="s">
        <v>58</v>
      </c>
      <c r="H17" s="6"/>
      <c r="I17" s="6"/>
      <c r="J17" s="6"/>
      <c r="K17" s="6"/>
      <c r="L17" s="7" t="s">
        <v>74</v>
      </c>
    </row>
    <row r="18" spans="1:12 16382:16383" s="12" customFormat="1" x14ac:dyDescent="0.25">
      <c r="A18" s="16" t="s">
        <v>18</v>
      </c>
      <c r="B18" s="16" t="s">
        <v>91</v>
      </c>
      <c r="C18" s="16">
        <v>29</v>
      </c>
      <c r="D18" s="28"/>
      <c r="E18" s="16" t="s">
        <v>51</v>
      </c>
      <c r="F18" s="16" t="s">
        <v>51</v>
      </c>
      <c r="G18" s="16">
        <v>26</v>
      </c>
      <c r="H18" s="6"/>
      <c r="I18" s="6"/>
      <c r="J18" s="6"/>
      <c r="K18" s="6"/>
      <c r="L18" s="7" t="s">
        <v>75</v>
      </c>
      <c r="XFB18" s="8"/>
      <c r="XFC18" s="8"/>
    </row>
    <row r="19" spans="1:12 16382:16383" s="12" customFormat="1" x14ac:dyDescent="0.25">
      <c r="A19" s="17" t="s">
        <v>18</v>
      </c>
      <c r="B19" s="17" t="s">
        <v>92</v>
      </c>
      <c r="C19" s="17">
        <v>16</v>
      </c>
      <c r="D19" s="28"/>
      <c r="E19" s="17" t="s">
        <v>51</v>
      </c>
      <c r="F19" s="17" t="s">
        <v>118</v>
      </c>
      <c r="G19" s="17">
        <v>38</v>
      </c>
      <c r="H19" s="6"/>
      <c r="I19" s="6"/>
      <c r="J19" s="6"/>
      <c r="K19" s="6"/>
      <c r="L19" s="7" t="s">
        <v>76</v>
      </c>
      <c r="XFB19" s="8"/>
      <c r="XFC19" s="8"/>
    </row>
    <row r="20" spans="1:12 16382:16383" s="12" customFormat="1" x14ac:dyDescent="0.25">
      <c r="A20" s="16" t="s">
        <v>18</v>
      </c>
      <c r="B20" s="16" t="s">
        <v>93</v>
      </c>
      <c r="C20" s="16">
        <v>56</v>
      </c>
      <c r="D20" s="28"/>
      <c r="E20" s="16" t="s">
        <v>51</v>
      </c>
      <c r="F20" s="16" t="s">
        <v>119</v>
      </c>
      <c r="G20" s="16">
        <v>3</v>
      </c>
      <c r="H20" s="6"/>
      <c r="I20" s="6"/>
      <c r="J20" s="6"/>
      <c r="K20" s="6"/>
      <c r="L20" s="7" t="s">
        <v>77</v>
      </c>
      <c r="XFB20" s="8"/>
      <c r="XFC20" s="8"/>
    </row>
    <row r="21" spans="1:12 16382:16383" s="12" customFormat="1" x14ac:dyDescent="0.25">
      <c r="A21" s="17" t="s">
        <v>18</v>
      </c>
      <c r="B21" s="17" t="s">
        <v>94</v>
      </c>
      <c r="C21" s="17">
        <v>13</v>
      </c>
      <c r="D21" s="28"/>
      <c r="E21" s="17" t="s">
        <v>37</v>
      </c>
      <c r="F21" s="17" t="s">
        <v>120</v>
      </c>
      <c r="G21" s="17">
        <v>7</v>
      </c>
      <c r="H21" s="6"/>
      <c r="I21" s="6"/>
      <c r="J21" s="6"/>
      <c r="K21" s="6"/>
      <c r="L21" s="7" t="s">
        <v>78</v>
      </c>
      <c r="XFB21" s="8"/>
      <c r="XFC21" s="8"/>
    </row>
    <row r="22" spans="1:12 16382:16383" s="12" customFormat="1" x14ac:dyDescent="0.25">
      <c r="A22" s="16" t="s">
        <v>18</v>
      </c>
      <c r="B22" s="16" t="s">
        <v>95</v>
      </c>
      <c r="C22" s="16">
        <v>14</v>
      </c>
      <c r="D22" s="28"/>
      <c r="E22" s="16" t="s">
        <v>37</v>
      </c>
      <c r="F22" s="16" t="s">
        <v>37</v>
      </c>
      <c r="G22" s="16">
        <v>28</v>
      </c>
      <c r="H22" s="6"/>
      <c r="I22" s="6"/>
      <c r="J22" s="6"/>
      <c r="K22" s="6"/>
      <c r="L22" s="7" t="s">
        <v>79</v>
      </c>
      <c r="XFB22" s="8"/>
      <c r="XFC22" s="8"/>
    </row>
    <row r="23" spans="1:12 16382:16383" s="12" customFormat="1" x14ac:dyDescent="0.25">
      <c r="A23" s="17" t="s">
        <v>18</v>
      </c>
      <c r="B23" s="17" t="s">
        <v>9</v>
      </c>
      <c r="C23" s="17">
        <v>58</v>
      </c>
      <c r="D23" s="28"/>
      <c r="E23" s="17" t="s">
        <v>37</v>
      </c>
      <c r="F23" s="17" t="s">
        <v>121</v>
      </c>
      <c r="G23" s="17">
        <v>8</v>
      </c>
      <c r="H23" s="6"/>
      <c r="I23" s="6"/>
      <c r="J23" s="6"/>
      <c r="K23" s="6"/>
      <c r="L23" s="7" t="s">
        <v>80</v>
      </c>
      <c r="XFB23" s="8"/>
      <c r="XFC23" s="8"/>
    </row>
    <row r="24" spans="1:12 16382:16383" s="12" customFormat="1" x14ac:dyDescent="0.25">
      <c r="A24" s="16" t="s">
        <v>18</v>
      </c>
      <c r="B24" s="16" t="s">
        <v>35</v>
      </c>
      <c r="C24" s="16">
        <v>38</v>
      </c>
      <c r="D24" s="28"/>
      <c r="E24" s="16" t="s">
        <v>37</v>
      </c>
      <c r="F24" s="16" t="s">
        <v>122</v>
      </c>
      <c r="G24" s="16">
        <v>3</v>
      </c>
      <c r="H24" s="6"/>
      <c r="I24" s="6"/>
      <c r="J24" s="6"/>
      <c r="K24" s="6"/>
      <c r="L24" s="7" t="s">
        <v>81</v>
      </c>
      <c r="XFB24" s="8"/>
      <c r="XFC24" s="8"/>
    </row>
    <row r="25" spans="1:12 16382:16383" s="12" customFormat="1" x14ac:dyDescent="0.25">
      <c r="A25" s="17" t="s">
        <v>18</v>
      </c>
      <c r="B25" s="17" t="s">
        <v>96</v>
      </c>
      <c r="C25" s="17">
        <v>9</v>
      </c>
      <c r="D25" s="28"/>
      <c r="E25" s="17" t="s">
        <v>19</v>
      </c>
      <c r="F25" s="17" t="s">
        <v>11</v>
      </c>
      <c r="G25" s="17">
        <v>99</v>
      </c>
      <c r="H25" s="6"/>
      <c r="I25" s="6"/>
      <c r="J25" s="6"/>
      <c r="K25" s="6"/>
      <c r="L25" s="7" t="s">
        <v>82</v>
      </c>
      <c r="XFB25" s="8"/>
      <c r="XFC25" s="8"/>
    </row>
    <row r="26" spans="1:12 16382:16383" s="12" customFormat="1" x14ac:dyDescent="0.25">
      <c r="A26" s="16" t="s">
        <v>18</v>
      </c>
      <c r="B26" s="16" t="s">
        <v>10</v>
      </c>
      <c r="C26" s="16">
        <v>38</v>
      </c>
      <c r="D26" s="28"/>
      <c r="E26" s="16" t="s">
        <v>19</v>
      </c>
      <c r="F26" s="16" t="s">
        <v>61</v>
      </c>
      <c r="G26" s="16">
        <v>7</v>
      </c>
      <c r="H26" s="6"/>
      <c r="I26" s="6"/>
      <c r="J26" s="6"/>
      <c r="K26" s="6"/>
      <c r="L26" s="7" t="s">
        <v>28</v>
      </c>
      <c r="XFB26" s="8"/>
      <c r="XFC26" s="8"/>
    </row>
    <row r="27" spans="1:12 16382:16383" s="12" customFormat="1" x14ac:dyDescent="0.25">
      <c r="A27" s="17" t="s">
        <v>18</v>
      </c>
      <c r="B27" s="17" t="s">
        <v>97</v>
      </c>
      <c r="C27" s="17">
        <v>7</v>
      </c>
      <c r="D27" s="28"/>
      <c r="E27" s="17" t="s">
        <v>19</v>
      </c>
      <c r="F27" s="17" t="s">
        <v>123</v>
      </c>
      <c r="G27" s="17">
        <v>12</v>
      </c>
      <c r="H27" s="6"/>
      <c r="I27" s="6"/>
      <c r="J27" s="6"/>
      <c r="K27" s="6"/>
      <c r="L27" s="7" t="s">
        <v>83</v>
      </c>
      <c r="XFB27" s="8"/>
      <c r="XFC27" s="8"/>
    </row>
    <row r="28" spans="1:12 16382:16383" s="12" customFormat="1" x14ac:dyDescent="0.25">
      <c r="A28" s="16" t="s">
        <v>18</v>
      </c>
      <c r="B28" s="16" t="s">
        <v>98</v>
      </c>
      <c r="C28" s="16">
        <v>11</v>
      </c>
      <c r="D28" s="28"/>
      <c r="E28" s="16" t="s">
        <v>19</v>
      </c>
      <c r="F28" s="16" t="s">
        <v>124</v>
      </c>
      <c r="G28" s="16">
        <v>12</v>
      </c>
      <c r="H28" s="6"/>
      <c r="I28" s="6"/>
      <c r="J28" s="6"/>
      <c r="K28" s="6"/>
      <c r="L28" s="7" t="s">
        <v>84</v>
      </c>
      <c r="XFB28" s="8"/>
      <c r="XFC28" s="8"/>
    </row>
    <row r="29" spans="1:12 16382:16383" s="12" customFormat="1" x14ac:dyDescent="0.25">
      <c r="A29" s="17" t="s">
        <v>18</v>
      </c>
      <c r="B29" s="17" t="s">
        <v>45</v>
      </c>
      <c r="C29" s="17">
        <v>13</v>
      </c>
      <c r="D29" s="28"/>
      <c r="E29" s="17" t="s">
        <v>19</v>
      </c>
      <c r="F29" s="17" t="s">
        <v>38</v>
      </c>
      <c r="G29" s="17">
        <v>6</v>
      </c>
      <c r="H29" s="6"/>
      <c r="I29" s="6"/>
      <c r="J29" s="6"/>
      <c r="K29" s="6"/>
      <c r="L29" s="7" t="s">
        <v>85</v>
      </c>
      <c r="XFB29" s="8"/>
      <c r="XFC29" s="8"/>
    </row>
    <row r="30" spans="1:12 16382:16383" s="12" customFormat="1" x14ac:dyDescent="0.25">
      <c r="A30" s="16" t="s">
        <v>18</v>
      </c>
      <c r="B30" s="16" t="s">
        <v>99</v>
      </c>
      <c r="C30" s="16">
        <v>24</v>
      </c>
      <c r="D30" s="28"/>
      <c r="E30" s="16" t="s">
        <v>19</v>
      </c>
      <c r="F30" s="16" t="s">
        <v>39</v>
      </c>
      <c r="G30" s="16">
        <v>15</v>
      </c>
      <c r="H30" s="6"/>
      <c r="I30" s="6"/>
      <c r="J30" s="6"/>
      <c r="K30" s="6"/>
      <c r="L30" s="7" t="s">
        <v>86</v>
      </c>
      <c r="XFB30" s="8"/>
      <c r="XFC30" s="8"/>
    </row>
    <row r="31" spans="1:12 16382:16383" s="12" customFormat="1" x14ac:dyDescent="0.25">
      <c r="A31" s="17" t="s">
        <v>18</v>
      </c>
      <c r="B31" s="17" t="s">
        <v>100</v>
      </c>
      <c r="C31" s="17">
        <v>7</v>
      </c>
      <c r="D31" s="28"/>
      <c r="E31" s="17" t="s">
        <v>19</v>
      </c>
      <c r="F31" s="17" t="s">
        <v>125</v>
      </c>
      <c r="G31" s="17">
        <v>3</v>
      </c>
      <c r="H31" s="6"/>
      <c r="I31" s="6"/>
      <c r="J31" s="6"/>
      <c r="K31" s="6"/>
      <c r="L31" s="7" t="s">
        <v>87</v>
      </c>
      <c r="XFB31" s="8"/>
      <c r="XFC31" s="8"/>
    </row>
    <row r="32" spans="1:12 16382:16383" s="12" customFormat="1" x14ac:dyDescent="0.25">
      <c r="A32" s="16" t="s">
        <v>18</v>
      </c>
      <c r="B32" s="16" t="s">
        <v>46</v>
      </c>
      <c r="C32" s="16">
        <v>15</v>
      </c>
      <c r="D32" s="28"/>
      <c r="E32" s="16" t="s">
        <v>19</v>
      </c>
      <c r="F32" s="16" t="s">
        <v>126</v>
      </c>
      <c r="G32" s="16">
        <v>38</v>
      </c>
      <c r="H32" s="6"/>
      <c r="I32" s="6"/>
      <c r="J32" s="6"/>
      <c r="K32" s="6"/>
      <c r="L32" s="7" t="s">
        <v>88</v>
      </c>
      <c r="XFB32" s="8"/>
      <c r="XFC32" s="8"/>
    </row>
    <row r="33" spans="1:12 16382:16383" s="12" customFormat="1" x14ac:dyDescent="0.25">
      <c r="A33" s="17" t="s">
        <v>18</v>
      </c>
      <c r="B33" s="17" t="s">
        <v>24</v>
      </c>
      <c r="C33" s="17">
        <v>124</v>
      </c>
      <c r="D33" s="28"/>
      <c r="E33" s="17" t="s">
        <v>19</v>
      </c>
      <c r="F33" s="17" t="s">
        <v>25</v>
      </c>
      <c r="G33" s="17">
        <v>239</v>
      </c>
      <c r="H33" s="6"/>
      <c r="I33" s="6"/>
      <c r="J33" s="6"/>
      <c r="K33" s="6"/>
      <c r="L33" s="7"/>
      <c r="XFB33" s="8"/>
      <c r="XFC33" s="8"/>
    </row>
    <row r="34" spans="1:12 16382:16383" s="12" customFormat="1" x14ac:dyDescent="0.25">
      <c r="A34" s="16" t="s">
        <v>18</v>
      </c>
      <c r="B34" s="16" t="s">
        <v>101</v>
      </c>
      <c r="C34" s="16">
        <v>11</v>
      </c>
      <c r="D34" s="29"/>
      <c r="E34" s="16" t="s">
        <v>19</v>
      </c>
      <c r="F34" s="16" t="s">
        <v>12</v>
      </c>
      <c r="G34" s="16">
        <v>64</v>
      </c>
      <c r="H34" s="6"/>
      <c r="I34" s="6"/>
      <c r="J34" s="6"/>
      <c r="K34" s="6"/>
      <c r="L34" s="7"/>
      <c r="XFB34" s="8"/>
      <c r="XFC34" s="8"/>
    </row>
    <row r="35" spans="1:12 16382:16383" s="12" customFormat="1" x14ac:dyDescent="0.25">
      <c r="A35" s="17" t="s">
        <v>18</v>
      </c>
      <c r="B35" s="17" t="s">
        <v>102</v>
      </c>
      <c r="C35" s="17">
        <v>22</v>
      </c>
      <c r="D35" s="29"/>
      <c r="E35" s="17" t="s">
        <v>20</v>
      </c>
      <c r="F35" s="17" t="s">
        <v>13</v>
      </c>
      <c r="G35" s="17">
        <v>431</v>
      </c>
      <c r="H35" s="6"/>
      <c r="I35" s="6"/>
      <c r="J35" s="6"/>
      <c r="K35" s="6"/>
      <c r="L35" s="7"/>
      <c r="XFB35" s="8"/>
      <c r="XFC35" s="8"/>
    </row>
    <row r="36" spans="1:12 16382:16383" s="12" customFormat="1" x14ac:dyDescent="0.25">
      <c r="A36" s="16" t="s">
        <v>43</v>
      </c>
      <c r="B36" s="16" t="s">
        <v>43</v>
      </c>
      <c r="C36" s="16">
        <v>108</v>
      </c>
      <c r="D36" s="29"/>
      <c r="E36" s="16" t="s">
        <v>20</v>
      </c>
      <c r="F36" s="16" t="s">
        <v>14</v>
      </c>
      <c r="G36" s="16">
        <v>127</v>
      </c>
      <c r="H36" s="6"/>
      <c r="I36" s="6"/>
      <c r="J36" s="6"/>
      <c r="K36" s="6"/>
      <c r="L36" s="7"/>
      <c r="XFB36" s="8"/>
      <c r="XFC36" s="8"/>
    </row>
    <row r="37" spans="1:12 16382:16383" s="12" customFormat="1" x14ac:dyDescent="0.25">
      <c r="A37" s="17" t="s">
        <v>43</v>
      </c>
      <c r="B37" s="17" t="s">
        <v>103</v>
      </c>
      <c r="C37" s="17">
        <v>1</v>
      </c>
      <c r="D37" s="29"/>
      <c r="E37" s="17" t="s">
        <v>20</v>
      </c>
      <c r="F37" s="17" t="s">
        <v>20</v>
      </c>
      <c r="G37" s="17">
        <v>198</v>
      </c>
      <c r="H37" s="6"/>
      <c r="I37" s="6"/>
      <c r="J37" s="6"/>
      <c r="K37" s="6"/>
      <c r="L37" s="7"/>
      <c r="XFB37" s="8"/>
      <c r="XFC37" s="8"/>
    </row>
    <row r="38" spans="1:12 16382:16383" s="12" customFormat="1" x14ac:dyDescent="0.25">
      <c r="A38" s="16" t="s">
        <v>43</v>
      </c>
      <c r="B38" s="16" t="s">
        <v>104</v>
      </c>
      <c r="C38" s="16">
        <v>1</v>
      </c>
      <c r="D38" s="29"/>
      <c r="E38" s="16" t="s">
        <v>21</v>
      </c>
      <c r="F38" s="16" t="s">
        <v>127</v>
      </c>
      <c r="G38" s="16">
        <v>20</v>
      </c>
      <c r="H38" s="6"/>
      <c r="I38" s="6"/>
      <c r="J38" s="6"/>
      <c r="K38" s="6"/>
      <c r="L38" s="7"/>
      <c r="XFB38" s="8"/>
      <c r="XFC38" s="8"/>
    </row>
    <row r="39" spans="1:12 16382:16383" s="12" customFormat="1" x14ac:dyDescent="0.25">
      <c r="A39" s="17" t="s">
        <v>43</v>
      </c>
      <c r="B39" s="17" t="s">
        <v>105</v>
      </c>
      <c r="C39" s="17">
        <v>91</v>
      </c>
      <c r="D39" s="29"/>
      <c r="E39" s="17" t="s">
        <v>21</v>
      </c>
      <c r="F39" s="17" t="s">
        <v>128</v>
      </c>
      <c r="G39" s="17">
        <v>11</v>
      </c>
      <c r="H39" s="6"/>
      <c r="I39" s="6"/>
      <c r="J39" s="6"/>
      <c r="K39" s="6"/>
      <c r="L39" s="7"/>
      <c r="XFB39" s="8"/>
      <c r="XFC39" s="8"/>
    </row>
    <row r="40" spans="1:12 16382:16383" s="12" customFormat="1" x14ac:dyDescent="0.25">
      <c r="A40" s="16" t="s">
        <v>43</v>
      </c>
      <c r="B40" s="16" t="s">
        <v>47</v>
      </c>
      <c r="C40" s="16">
        <v>359</v>
      </c>
      <c r="D40" s="29"/>
      <c r="E40" s="16" t="s">
        <v>21</v>
      </c>
      <c r="F40" s="16" t="s">
        <v>15</v>
      </c>
      <c r="G40" s="16">
        <v>4</v>
      </c>
      <c r="H40" s="6"/>
      <c r="I40" s="6"/>
      <c r="J40" s="6"/>
      <c r="K40" s="6"/>
      <c r="L40" s="7"/>
      <c r="XFB40" s="8"/>
      <c r="XFC40" s="8"/>
    </row>
    <row r="41" spans="1:12 16382:16383" s="12" customFormat="1" x14ac:dyDescent="0.25">
      <c r="A41" s="17" t="s">
        <v>43</v>
      </c>
      <c r="B41" s="17" t="s">
        <v>36</v>
      </c>
      <c r="C41" s="17">
        <v>108</v>
      </c>
      <c r="D41" s="29"/>
      <c r="E41" s="17" t="s">
        <v>21</v>
      </c>
      <c r="F41" s="17" t="s">
        <v>62</v>
      </c>
      <c r="G41" s="17">
        <v>50</v>
      </c>
      <c r="H41" s="6"/>
      <c r="I41" s="6"/>
      <c r="J41" s="6"/>
      <c r="K41" s="6"/>
      <c r="L41" s="7"/>
      <c r="XFB41" s="8"/>
      <c r="XFC41" s="8"/>
    </row>
    <row r="42" spans="1:12 16382:16383" s="12" customFormat="1" x14ac:dyDescent="0.25">
      <c r="A42" s="16" t="s">
        <v>43</v>
      </c>
      <c r="B42" s="16" t="s">
        <v>106</v>
      </c>
      <c r="C42" s="16">
        <v>283</v>
      </c>
      <c r="D42" s="29"/>
      <c r="E42" s="16" t="s">
        <v>21</v>
      </c>
      <c r="F42" s="16" t="s">
        <v>56</v>
      </c>
      <c r="G42" s="16">
        <v>2</v>
      </c>
      <c r="H42" s="6"/>
      <c r="I42" s="6"/>
      <c r="J42" s="6"/>
      <c r="K42" s="6"/>
      <c r="L42" s="7"/>
      <c r="XFB42" s="8"/>
      <c r="XFC42" s="8"/>
    </row>
    <row r="43" spans="1:12 16382:16383" s="12" customFormat="1" x14ac:dyDescent="0.25">
      <c r="A43" s="17" t="s">
        <v>55</v>
      </c>
      <c r="B43" s="17" t="s">
        <v>107</v>
      </c>
      <c r="C43" s="17">
        <v>2</v>
      </c>
      <c r="D43" s="29"/>
      <c r="E43" s="17" t="s">
        <v>21</v>
      </c>
      <c r="F43" s="17" t="s">
        <v>21</v>
      </c>
      <c r="G43" s="17">
        <v>21</v>
      </c>
      <c r="H43" s="6"/>
      <c r="I43" s="6"/>
      <c r="J43" s="6"/>
      <c r="K43" s="6"/>
      <c r="L43" s="7"/>
      <c r="XFB43" s="8"/>
      <c r="XFC43" s="8"/>
    </row>
    <row r="44" spans="1:12 16382:16383" s="12" customFormat="1" x14ac:dyDescent="0.25">
      <c r="A44" s="16" t="s">
        <v>55</v>
      </c>
      <c r="B44" s="16" t="s">
        <v>108</v>
      </c>
      <c r="C44" s="16">
        <v>1</v>
      </c>
      <c r="D44" s="29"/>
      <c r="E44" s="16" t="s">
        <v>21</v>
      </c>
      <c r="F44" s="16" t="s">
        <v>129</v>
      </c>
      <c r="G44" s="16">
        <v>59</v>
      </c>
      <c r="H44" s="6"/>
      <c r="I44" s="6"/>
      <c r="J44" s="6"/>
      <c r="K44" s="6"/>
      <c r="L44" s="7"/>
      <c r="XFB44" s="8"/>
      <c r="XFC44" s="8"/>
    </row>
    <row r="45" spans="1:12 16382:16383" s="12" customFormat="1" x14ac:dyDescent="0.25">
      <c r="A45" s="17" t="s">
        <v>55</v>
      </c>
      <c r="B45" s="17" t="s">
        <v>48</v>
      </c>
      <c r="C45" s="17">
        <v>40</v>
      </c>
      <c r="D45" s="29"/>
      <c r="E45" s="17" t="s">
        <v>21</v>
      </c>
      <c r="F45" s="17" t="s">
        <v>57</v>
      </c>
      <c r="G45" s="17">
        <v>34</v>
      </c>
      <c r="H45" s="6"/>
      <c r="I45" s="6"/>
      <c r="J45" s="6"/>
      <c r="K45" s="6"/>
      <c r="L45" s="7"/>
      <c r="XFB45" s="8"/>
      <c r="XFC45" s="8"/>
    </row>
    <row r="46" spans="1:12 16382:16383" s="12" customFormat="1" x14ac:dyDescent="0.25">
      <c r="A46" s="16" t="s">
        <v>55</v>
      </c>
      <c r="B46" s="16" t="s">
        <v>49</v>
      </c>
      <c r="C46" s="16">
        <v>4</v>
      </c>
      <c r="D46" s="29"/>
      <c r="E46" s="16" t="s">
        <v>63</v>
      </c>
      <c r="F46" s="16" t="s">
        <v>64</v>
      </c>
      <c r="G46" s="16">
        <v>5</v>
      </c>
      <c r="H46" s="6"/>
      <c r="I46" s="6"/>
      <c r="J46" s="6"/>
      <c r="K46" s="6"/>
      <c r="L46" s="7"/>
      <c r="XFB46" s="8"/>
      <c r="XFC46" s="8"/>
    </row>
    <row r="47" spans="1:12 16382:16383" s="12" customFormat="1" x14ac:dyDescent="0.25">
      <c r="A47" s="17" t="s">
        <v>55</v>
      </c>
      <c r="B47" s="17" t="s">
        <v>109</v>
      </c>
      <c r="C47" s="17">
        <v>2</v>
      </c>
      <c r="D47" s="29"/>
      <c r="E47" s="17" t="s">
        <v>63</v>
      </c>
      <c r="F47" s="17" t="s">
        <v>65</v>
      </c>
      <c r="G47" s="17">
        <v>6</v>
      </c>
      <c r="H47" s="6"/>
      <c r="I47" s="6"/>
      <c r="J47" s="6"/>
      <c r="K47" s="6"/>
      <c r="L47" s="7"/>
      <c r="XFB47" s="8"/>
      <c r="XFC47" s="8"/>
    </row>
    <row r="48" spans="1:12 16382:16383" s="12" customFormat="1" x14ac:dyDescent="0.25">
      <c r="A48" s="16" t="s">
        <v>55</v>
      </c>
      <c r="B48" s="16" t="s">
        <v>110</v>
      </c>
      <c r="C48" s="16">
        <v>3</v>
      </c>
      <c r="D48" s="29"/>
      <c r="E48" s="16" t="s">
        <v>22</v>
      </c>
      <c r="F48" s="16" t="s">
        <v>52</v>
      </c>
      <c r="G48" s="16">
        <v>11</v>
      </c>
      <c r="H48" s="6"/>
      <c r="I48" s="6"/>
      <c r="J48" s="6"/>
      <c r="K48" s="6"/>
      <c r="L48" s="7"/>
      <c r="XFB48" s="8"/>
      <c r="XFC48" s="8"/>
    </row>
    <row r="49" spans="1:12 16382:16383" s="12" customFormat="1" x14ac:dyDescent="0.25">
      <c r="A49" s="17" t="s">
        <v>50</v>
      </c>
      <c r="B49" s="17" t="s">
        <v>50</v>
      </c>
      <c r="C49" s="17">
        <v>1</v>
      </c>
      <c r="D49" s="29"/>
      <c r="E49" s="17" t="s">
        <v>22</v>
      </c>
      <c r="F49" s="17" t="s">
        <v>53</v>
      </c>
      <c r="G49" s="17">
        <v>3</v>
      </c>
      <c r="H49" s="6"/>
      <c r="I49" s="6"/>
      <c r="J49" s="6"/>
      <c r="K49" s="6"/>
      <c r="L49" s="7"/>
      <c r="XFB49" s="8"/>
      <c r="XFC49" s="8"/>
    </row>
    <row r="50" spans="1:12 16382:16383" s="12" customFormat="1" x14ac:dyDescent="0.25">
      <c r="A50" s="16" t="s">
        <v>50</v>
      </c>
      <c r="B50" s="16" t="s">
        <v>111</v>
      </c>
      <c r="C50" s="16">
        <v>26</v>
      </c>
      <c r="D50" s="29"/>
      <c r="E50" s="16" t="s">
        <v>22</v>
      </c>
      <c r="F50" s="16" t="s">
        <v>66</v>
      </c>
      <c r="G50" s="16">
        <v>223</v>
      </c>
      <c r="H50" s="6"/>
      <c r="I50" s="6"/>
      <c r="J50" s="6"/>
      <c r="K50" s="6"/>
      <c r="L50" s="7"/>
      <c r="XFB50" s="8"/>
      <c r="XFC50" s="8"/>
    </row>
    <row r="51" spans="1:12 16382:16383" s="12" customFormat="1" x14ac:dyDescent="0.25">
      <c r="A51" s="17" t="s">
        <v>50</v>
      </c>
      <c r="B51" s="17" t="s">
        <v>112</v>
      </c>
      <c r="C51" s="17">
        <v>9</v>
      </c>
      <c r="D51" s="29"/>
      <c r="E51" s="17" t="s">
        <v>22</v>
      </c>
      <c r="F51" s="17" t="s">
        <v>16</v>
      </c>
      <c r="G51" s="17">
        <v>61</v>
      </c>
      <c r="H51" s="6"/>
      <c r="I51" s="6"/>
      <c r="J51" s="6"/>
      <c r="K51" s="6"/>
      <c r="L51" s="7"/>
      <c r="XFB51" s="8"/>
      <c r="XFC51" s="8"/>
    </row>
    <row r="52" spans="1:12 16382:16383" s="12" customFormat="1" x14ac:dyDescent="0.25">
      <c r="A52" s="16" t="s">
        <v>50</v>
      </c>
      <c r="B52" s="16" t="s">
        <v>113</v>
      </c>
      <c r="C52" s="16">
        <v>5</v>
      </c>
      <c r="D52" s="29"/>
      <c r="E52" s="16" t="s">
        <v>22</v>
      </c>
      <c r="F52" s="16" t="s">
        <v>22</v>
      </c>
      <c r="G52" s="16">
        <v>928</v>
      </c>
      <c r="H52" s="6"/>
      <c r="I52" s="6"/>
      <c r="J52" s="6"/>
      <c r="K52" s="6"/>
      <c r="L52" s="7"/>
      <c r="XFB52" s="8"/>
      <c r="XFC52" s="8"/>
    </row>
    <row r="53" spans="1:12 16382:16383" s="12" customFormat="1" x14ac:dyDescent="0.25">
      <c r="A53" s="17" t="s">
        <v>50</v>
      </c>
      <c r="B53" s="17" t="s">
        <v>59</v>
      </c>
      <c r="C53" s="17">
        <v>1</v>
      </c>
      <c r="D53" s="29"/>
      <c r="E53" s="17" t="s">
        <v>22</v>
      </c>
      <c r="F53" s="17" t="s">
        <v>40</v>
      </c>
      <c r="G53" s="17">
        <v>42</v>
      </c>
      <c r="H53" s="6"/>
      <c r="I53" s="6"/>
      <c r="J53" s="6"/>
      <c r="K53" s="6"/>
      <c r="L53" s="7"/>
      <c r="XFB53" s="8"/>
      <c r="XFC53" s="8"/>
    </row>
    <row r="54" spans="1:12 16382:16383" s="12" customFormat="1" x14ac:dyDescent="0.25">
      <c r="A54" s="16" t="s">
        <v>50</v>
      </c>
      <c r="B54" s="16" t="s">
        <v>114</v>
      </c>
      <c r="C54" s="16">
        <v>5</v>
      </c>
      <c r="D54" s="29"/>
      <c r="E54" s="16" t="s">
        <v>22</v>
      </c>
      <c r="F54" s="16" t="s">
        <v>41</v>
      </c>
      <c r="G54" s="16">
        <v>149</v>
      </c>
      <c r="H54" s="6"/>
      <c r="I54" s="6"/>
      <c r="J54" s="6"/>
      <c r="K54" s="6"/>
      <c r="L54" s="7"/>
      <c r="XFB54" s="8"/>
      <c r="XFC54" s="8"/>
    </row>
    <row r="55" spans="1:12 16382:16383" s="12" customFormat="1" x14ac:dyDescent="0.25">
      <c r="A55" s="17" t="s">
        <v>51</v>
      </c>
      <c r="B55" s="17" t="s">
        <v>115</v>
      </c>
      <c r="C55" s="17">
        <v>5</v>
      </c>
      <c r="D55" s="29"/>
      <c r="E55" s="17" t="s">
        <v>22</v>
      </c>
      <c r="F55" s="17" t="s">
        <v>54</v>
      </c>
      <c r="G55" s="17">
        <v>1</v>
      </c>
      <c r="H55" s="6"/>
      <c r="I55" s="6"/>
      <c r="J55" s="6"/>
      <c r="K55" s="6"/>
      <c r="L55" s="7"/>
      <c r="XFB55" s="8"/>
      <c r="XFC55" s="8"/>
    </row>
    <row r="56" spans="1:12 16382:16383" s="12" customFormat="1" x14ac:dyDescent="0.25">
      <c r="A56" s="16" t="s">
        <v>51</v>
      </c>
      <c r="B56" s="16" t="s">
        <v>116</v>
      </c>
      <c r="C56" s="16">
        <v>1</v>
      </c>
      <c r="D56" s="29"/>
      <c r="E56" s="16" t="s">
        <v>42</v>
      </c>
      <c r="F56" s="16" t="s">
        <v>42</v>
      </c>
      <c r="G56" s="16">
        <v>3</v>
      </c>
      <c r="H56" s="6"/>
      <c r="I56" s="6"/>
      <c r="J56" s="6"/>
      <c r="K56" s="6"/>
      <c r="L56" s="7"/>
      <c r="XFB56" s="8"/>
      <c r="XFC56" s="8"/>
    </row>
    <row r="57" spans="1:12 16382:16383" s="12" customFormat="1" x14ac:dyDescent="0.25">
      <c r="A57" s="17" t="s">
        <v>51</v>
      </c>
      <c r="B57" s="17" t="s">
        <v>117</v>
      </c>
      <c r="C57" s="17">
        <v>119</v>
      </c>
      <c r="D57" s="29"/>
      <c r="E57" s="17"/>
      <c r="F57" s="17"/>
      <c r="G57" s="17"/>
      <c r="H57" s="6"/>
      <c r="I57" s="6"/>
      <c r="J57" s="6"/>
      <c r="K57" s="6"/>
      <c r="L57" s="7"/>
      <c r="XFB57" s="8"/>
      <c r="XFC57" s="8"/>
    </row>
    <row r="58" spans="1:12 16382:16383" x14ac:dyDescent="0.25">
      <c r="A58" s="1"/>
      <c r="B58" s="1"/>
      <c r="C58" s="1"/>
      <c r="D58" s="1"/>
      <c r="E58" s="1"/>
      <c r="F58" s="1"/>
      <c r="G58" s="1"/>
      <c r="H58" s="6"/>
      <c r="I58" s="6"/>
      <c r="J58" s="6"/>
      <c r="K58" s="6"/>
    </row>
    <row r="59" spans="1:12 16382:16383" x14ac:dyDescent="0.25">
      <c r="A59" s="25" t="s">
        <v>6</v>
      </c>
      <c r="B59" s="25"/>
      <c r="C59" s="25"/>
      <c r="D59" s="25"/>
      <c r="E59" s="25"/>
      <c r="F59" s="25"/>
      <c r="G59" s="25"/>
      <c r="H59" s="6"/>
      <c r="I59" s="6"/>
      <c r="J59" s="6"/>
      <c r="K59" s="6"/>
    </row>
    <row r="60" spans="1:12 16382:16383" ht="15" customHeight="1" x14ac:dyDescent="0.25">
      <c r="A60" s="32" t="s">
        <v>89</v>
      </c>
      <c r="B60" s="33"/>
      <c r="C60" s="33"/>
      <c r="D60" s="33"/>
      <c r="E60" s="33"/>
      <c r="F60" s="33"/>
      <c r="G60" s="33"/>
      <c r="H60" s="6"/>
      <c r="I60" s="6"/>
      <c r="J60" s="6"/>
      <c r="K60" s="6"/>
    </row>
    <row r="61" spans="1:12 16382:16383" x14ac:dyDescent="0.25">
      <c r="A61" s="33"/>
      <c r="B61" s="33"/>
      <c r="C61" s="33"/>
      <c r="D61" s="33"/>
      <c r="E61" s="33"/>
      <c r="F61" s="33"/>
      <c r="G61" s="33"/>
      <c r="H61" s="6"/>
      <c r="I61" s="6"/>
      <c r="J61" s="6"/>
      <c r="K61" s="6"/>
    </row>
    <row r="62" spans="1:12 16382:16383" s="9" customFormat="1" x14ac:dyDescent="0.25">
      <c r="A62" s="5" t="s">
        <v>91</v>
      </c>
      <c r="B62" s="4"/>
      <c r="C62" s="3">
        <f>IFERROR(IF(B62&gt;$F$13,$N$7,IF(B62&gt;C18,$N$6,$N$8)),"")</f>
        <v>0</v>
      </c>
      <c r="D62" s="3"/>
      <c r="E62" s="18" t="s">
        <v>51</v>
      </c>
      <c r="F62" s="4"/>
      <c r="G62" s="3">
        <f t="shared" ref="G62:G100" si="0">IFERROR(IF(F62&gt;$F$13,$N$7,IF(F62&gt;G18,$N$6,$N$8)),"")</f>
        <v>0</v>
      </c>
      <c r="H62" s="6"/>
      <c r="I62" s="6"/>
      <c r="J62" s="6"/>
      <c r="K62" s="6">
        <f t="shared" ref="K62:K80" si="1">IFERROR(IF(J62&gt;$F$13,$N$7,IF(J62&gt;K18,$N$6,$N$8)),"")</f>
        <v>0</v>
      </c>
      <c r="XFB62" s="8"/>
      <c r="XFC62" s="8"/>
    </row>
    <row r="63" spans="1:12 16382:16383" s="9" customFormat="1" x14ac:dyDescent="0.25">
      <c r="A63" s="5" t="s">
        <v>92</v>
      </c>
      <c r="B63" s="4"/>
      <c r="C63" s="3">
        <f t="shared" ref="C63:C101" si="2">IFERROR(IF(B63&gt;$F$13,$N$7,IF(B63&gt;C19,$N$6,$N$8)),"")</f>
        <v>0</v>
      </c>
      <c r="D63" s="3"/>
      <c r="E63" s="5" t="s">
        <v>118</v>
      </c>
      <c r="F63" s="4"/>
      <c r="G63" s="3">
        <f t="shared" si="0"/>
        <v>0</v>
      </c>
      <c r="H63" s="6"/>
      <c r="I63" s="6"/>
      <c r="J63" s="6"/>
      <c r="K63" s="6">
        <f t="shared" si="1"/>
        <v>0</v>
      </c>
      <c r="XFB63" s="8"/>
      <c r="XFC63" s="8"/>
    </row>
    <row r="64" spans="1:12 16382:16383" s="9" customFormat="1" x14ac:dyDescent="0.25">
      <c r="A64" s="5" t="s">
        <v>93</v>
      </c>
      <c r="B64" s="4"/>
      <c r="C64" s="3">
        <f t="shared" si="2"/>
        <v>0</v>
      </c>
      <c r="D64" s="3"/>
      <c r="E64" s="5" t="s">
        <v>119</v>
      </c>
      <c r="F64" s="4"/>
      <c r="G64" s="3">
        <f t="shared" si="0"/>
        <v>0</v>
      </c>
      <c r="H64" s="6"/>
      <c r="I64" s="6"/>
      <c r="J64" s="6"/>
      <c r="K64" s="6">
        <f t="shared" si="1"/>
        <v>0</v>
      </c>
      <c r="XFB64" s="8"/>
      <c r="XFC64" s="8"/>
    </row>
    <row r="65" spans="1:11 16382:16383" s="9" customFormat="1" x14ac:dyDescent="0.25">
      <c r="A65" s="5" t="s">
        <v>94</v>
      </c>
      <c r="B65" s="4"/>
      <c r="C65" s="3">
        <f t="shared" si="2"/>
        <v>0</v>
      </c>
      <c r="D65" s="3"/>
      <c r="E65" s="5" t="s">
        <v>120</v>
      </c>
      <c r="F65" s="4"/>
      <c r="G65" s="3">
        <f t="shared" si="0"/>
        <v>0</v>
      </c>
      <c r="H65" s="6"/>
      <c r="I65" s="6"/>
      <c r="J65" s="6"/>
      <c r="K65" s="6">
        <f t="shared" si="1"/>
        <v>0</v>
      </c>
      <c r="XFB65" s="8"/>
      <c r="XFC65" s="8"/>
    </row>
    <row r="66" spans="1:11 16382:16383" s="9" customFormat="1" ht="22.5" x14ac:dyDescent="0.25">
      <c r="A66" s="5" t="s">
        <v>95</v>
      </c>
      <c r="B66" s="4"/>
      <c r="C66" s="3">
        <f t="shared" si="2"/>
        <v>0</v>
      </c>
      <c r="D66" s="3"/>
      <c r="E66" s="5" t="s">
        <v>37</v>
      </c>
      <c r="F66" s="4"/>
      <c r="G66" s="3">
        <f t="shared" si="0"/>
        <v>0</v>
      </c>
      <c r="H66" s="6"/>
      <c r="I66" s="6"/>
      <c r="J66" s="6"/>
      <c r="K66" s="6">
        <f t="shared" si="1"/>
        <v>0</v>
      </c>
      <c r="XFB66" s="8"/>
      <c r="XFC66" s="8"/>
    </row>
    <row r="67" spans="1:11 16382:16383" s="9" customFormat="1" x14ac:dyDescent="0.25">
      <c r="A67" s="5" t="s">
        <v>9</v>
      </c>
      <c r="B67" s="4"/>
      <c r="C67" s="3">
        <f t="shared" si="2"/>
        <v>0</v>
      </c>
      <c r="D67" s="3"/>
      <c r="E67" s="5" t="s">
        <v>121</v>
      </c>
      <c r="F67" s="4"/>
      <c r="G67" s="3">
        <f t="shared" si="0"/>
        <v>0</v>
      </c>
      <c r="H67" s="6"/>
      <c r="I67" s="6"/>
      <c r="J67" s="6"/>
      <c r="K67" s="6">
        <f t="shared" si="1"/>
        <v>0</v>
      </c>
      <c r="XFB67" s="8"/>
      <c r="XFC67" s="8"/>
    </row>
    <row r="68" spans="1:11 16382:16383" s="9" customFormat="1" x14ac:dyDescent="0.25">
      <c r="A68" s="5" t="s">
        <v>35</v>
      </c>
      <c r="B68" s="4"/>
      <c r="C68" s="3">
        <f t="shared" si="2"/>
        <v>0</v>
      </c>
      <c r="D68" s="3"/>
      <c r="E68" s="5" t="s">
        <v>122</v>
      </c>
      <c r="F68" s="4"/>
      <c r="G68" s="3">
        <f t="shared" si="0"/>
        <v>0</v>
      </c>
      <c r="H68" s="6"/>
      <c r="I68" s="6"/>
      <c r="J68" s="6"/>
      <c r="K68" s="6">
        <f t="shared" si="1"/>
        <v>0</v>
      </c>
      <c r="XFB68" s="8"/>
      <c r="XFC68" s="8"/>
    </row>
    <row r="69" spans="1:11 16382:16383" s="9" customFormat="1" x14ac:dyDescent="0.25">
      <c r="A69" s="5" t="s">
        <v>96</v>
      </c>
      <c r="B69" s="4"/>
      <c r="C69" s="3">
        <f t="shared" si="2"/>
        <v>0</v>
      </c>
      <c r="D69" s="3"/>
      <c r="E69" s="5" t="s">
        <v>11</v>
      </c>
      <c r="F69" s="4"/>
      <c r="G69" s="3">
        <f t="shared" si="0"/>
        <v>0</v>
      </c>
      <c r="H69" s="6"/>
      <c r="I69" s="6"/>
      <c r="J69" s="6"/>
      <c r="K69" s="6">
        <f t="shared" si="1"/>
        <v>0</v>
      </c>
      <c r="XFB69" s="8"/>
      <c r="XFC69" s="8"/>
    </row>
    <row r="70" spans="1:11 16382:16383" s="9" customFormat="1" x14ac:dyDescent="0.25">
      <c r="A70" s="5" t="s">
        <v>10</v>
      </c>
      <c r="B70" s="4"/>
      <c r="C70" s="3">
        <f t="shared" si="2"/>
        <v>0</v>
      </c>
      <c r="D70" s="3"/>
      <c r="E70" s="5" t="s">
        <v>61</v>
      </c>
      <c r="F70" s="4"/>
      <c r="G70" s="3">
        <f t="shared" si="0"/>
        <v>0</v>
      </c>
      <c r="H70" s="6"/>
      <c r="I70" s="6"/>
      <c r="J70" s="6"/>
      <c r="K70" s="6">
        <f t="shared" si="1"/>
        <v>0</v>
      </c>
      <c r="XFB70" s="8"/>
      <c r="XFC70" s="8"/>
    </row>
    <row r="71" spans="1:11 16382:16383" s="9" customFormat="1" x14ac:dyDescent="0.25">
      <c r="A71" s="5" t="s">
        <v>97</v>
      </c>
      <c r="B71" s="4"/>
      <c r="C71" s="3">
        <f t="shared" si="2"/>
        <v>0</v>
      </c>
      <c r="D71" s="3"/>
      <c r="E71" s="5" t="s">
        <v>123</v>
      </c>
      <c r="F71" s="4"/>
      <c r="G71" s="3">
        <f t="shared" si="0"/>
        <v>0</v>
      </c>
      <c r="H71" s="6"/>
      <c r="I71" s="6"/>
      <c r="J71" s="6"/>
      <c r="K71" s="6">
        <f t="shared" si="1"/>
        <v>0</v>
      </c>
      <c r="XFB71" s="8"/>
      <c r="XFC71" s="8"/>
    </row>
    <row r="72" spans="1:11 16382:16383" s="9" customFormat="1" x14ac:dyDescent="0.25">
      <c r="A72" s="5" t="s">
        <v>98</v>
      </c>
      <c r="B72" s="4"/>
      <c r="C72" s="3">
        <f t="shared" si="2"/>
        <v>0</v>
      </c>
      <c r="D72" s="3"/>
      <c r="E72" s="5" t="s">
        <v>124</v>
      </c>
      <c r="F72" s="4"/>
      <c r="G72" s="3">
        <f t="shared" si="0"/>
        <v>0</v>
      </c>
      <c r="H72" s="6"/>
      <c r="I72" s="6"/>
      <c r="J72" s="6"/>
      <c r="K72" s="6">
        <f t="shared" si="1"/>
        <v>0</v>
      </c>
      <c r="XFB72" s="8"/>
      <c r="XFC72" s="8"/>
    </row>
    <row r="73" spans="1:11 16382:16383" s="9" customFormat="1" x14ac:dyDescent="0.25">
      <c r="A73" s="5" t="s">
        <v>45</v>
      </c>
      <c r="B73" s="4"/>
      <c r="C73" s="3">
        <f t="shared" si="2"/>
        <v>0</v>
      </c>
      <c r="D73" s="3"/>
      <c r="E73" s="5" t="s">
        <v>38</v>
      </c>
      <c r="F73" s="4"/>
      <c r="G73" s="3">
        <f t="shared" si="0"/>
        <v>0</v>
      </c>
      <c r="H73" s="6"/>
      <c r="I73" s="6"/>
      <c r="J73" s="6"/>
      <c r="K73" s="6">
        <f t="shared" si="1"/>
        <v>0</v>
      </c>
      <c r="XFB73" s="8"/>
      <c r="XFC73" s="8"/>
    </row>
    <row r="74" spans="1:11 16382:16383" s="9" customFormat="1" x14ac:dyDescent="0.25">
      <c r="A74" s="5" t="s">
        <v>99</v>
      </c>
      <c r="B74" s="4"/>
      <c r="C74" s="3">
        <f t="shared" si="2"/>
        <v>0</v>
      </c>
      <c r="D74" s="3"/>
      <c r="E74" s="5" t="s">
        <v>39</v>
      </c>
      <c r="F74" s="4"/>
      <c r="G74" s="3">
        <f t="shared" si="0"/>
        <v>0</v>
      </c>
      <c r="H74" s="6"/>
      <c r="I74" s="6"/>
      <c r="J74" s="6"/>
      <c r="K74" s="6">
        <f t="shared" si="1"/>
        <v>0</v>
      </c>
      <c r="XFB74" s="8"/>
      <c r="XFC74" s="8"/>
    </row>
    <row r="75" spans="1:11 16382:16383" s="9" customFormat="1" x14ac:dyDescent="0.25">
      <c r="A75" s="5" t="s">
        <v>100</v>
      </c>
      <c r="B75" s="4"/>
      <c r="C75" s="3">
        <f t="shared" si="2"/>
        <v>0</v>
      </c>
      <c r="D75" s="3"/>
      <c r="E75" s="5" t="s">
        <v>125</v>
      </c>
      <c r="F75" s="4"/>
      <c r="G75" s="3">
        <f t="shared" si="0"/>
        <v>0</v>
      </c>
      <c r="H75" s="6"/>
      <c r="I75" s="6"/>
      <c r="J75" s="6"/>
      <c r="K75" s="6">
        <f t="shared" si="1"/>
        <v>0</v>
      </c>
      <c r="XFB75" s="8"/>
      <c r="XFC75" s="8"/>
    </row>
    <row r="76" spans="1:11 16382:16383" s="9" customFormat="1" x14ac:dyDescent="0.25">
      <c r="A76" s="5" t="s">
        <v>46</v>
      </c>
      <c r="B76" s="4"/>
      <c r="C76" s="3">
        <f t="shared" si="2"/>
        <v>0</v>
      </c>
      <c r="D76" s="3"/>
      <c r="E76" s="5" t="s">
        <v>126</v>
      </c>
      <c r="F76" s="4"/>
      <c r="G76" s="3">
        <f t="shared" si="0"/>
        <v>0</v>
      </c>
      <c r="H76" s="6"/>
      <c r="I76" s="6"/>
      <c r="J76" s="6"/>
      <c r="K76" s="6">
        <f t="shared" si="1"/>
        <v>0</v>
      </c>
      <c r="XFB76" s="8"/>
      <c r="XFC76" s="13"/>
    </row>
    <row r="77" spans="1:11 16382:16383" s="9" customFormat="1" x14ac:dyDescent="0.25">
      <c r="A77" s="5" t="s">
        <v>24</v>
      </c>
      <c r="B77" s="4"/>
      <c r="C77" s="3">
        <f t="shared" si="2"/>
        <v>0</v>
      </c>
      <c r="D77" s="3"/>
      <c r="E77" s="5" t="s">
        <v>25</v>
      </c>
      <c r="F77" s="4"/>
      <c r="G77" s="3">
        <f t="shared" si="0"/>
        <v>0</v>
      </c>
      <c r="H77" s="6"/>
      <c r="I77" s="6"/>
      <c r="J77" s="6"/>
      <c r="K77" s="6">
        <f t="shared" si="1"/>
        <v>0</v>
      </c>
      <c r="XFB77" s="8"/>
      <c r="XFC77" s="8"/>
    </row>
    <row r="78" spans="1:11 16382:16383" s="9" customFormat="1" x14ac:dyDescent="0.25">
      <c r="A78" s="5" t="s">
        <v>101</v>
      </c>
      <c r="B78" s="4"/>
      <c r="C78" s="3">
        <f t="shared" si="2"/>
        <v>0</v>
      </c>
      <c r="D78" s="3"/>
      <c r="E78" s="5" t="s">
        <v>12</v>
      </c>
      <c r="F78" s="4"/>
      <c r="G78" s="3">
        <f t="shared" si="0"/>
        <v>0</v>
      </c>
      <c r="H78" s="6"/>
      <c r="I78" s="6"/>
      <c r="J78" s="6"/>
      <c r="K78" s="6">
        <f t="shared" si="1"/>
        <v>0</v>
      </c>
      <c r="XFB78" s="8"/>
      <c r="XFC78" s="8"/>
    </row>
    <row r="79" spans="1:11 16382:16383" s="9" customFormat="1" x14ac:dyDescent="0.25">
      <c r="A79" s="5" t="s">
        <v>102</v>
      </c>
      <c r="B79" s="4"/>
      <c r="C79" s="3">
        <f t="shared" si="2"/>
        <v>0</v>
      </c>
      <c r="D79" s="3"/>
      <c r="E79" s="5" t="s">
        <v>13</v>
      </c>
      <c r="F79" s="4"/>
      <c r="G79" s="3">
        <f t="shared" si="0"/>
        <v>0</v>
      </c>
      <c r="H79" s="6"/>
      <c r="I79" s="6"/>
      <c r="J79" s="6"/>
      <c r="K79" s="6">
        <f t="shared" si="1"/>
        <v>0</v>
      </c>
      <c r="XFB79" s="8"/>
      <c r="XFC79" s="8"/>
    </row>
    <row r="80" spans="1:11 16382:16383" s="9" customFormat="1" x14ac:dyDescent="0.25">
      <c r="A80" s="5" t="s">
        <v>43</v>
      </c>
      <c r="B80" s="4"/>
      <c r="C80" s="3">
        <f t="shared" si="2"/>
        <v>0</v>
      </c>
      <c r="D80" s="3"/>
      <c r="E80" s="5" t="s">
        <v>14</v>
      </c>
      <c r="F80" s="4"/>
      <c r="G80" s="3">
        <f t="shared" si="0"/>
        <v>0</v>
      </c>
      <c r="H80" s="6"/>
      <c r="I80" s="6"/>
      <c r="J80" s="6"/>
      <c r="K80" s="6">
        <f t="shared" si="1"/>
        <v>0</v>
      </c>
      <c r="XFB80" s="8"/>
      <c r="XFC80" s="8"/>
    </row>
    <row r="81" spans="1:11 16382:16383" s="9" customFormat="1" x14ac:dyDescent="0.25">
      <c r="A81" s="5" t="s">
        <v>103</v>
      </c>
      <c r="B81" s="4"/>
      <c r="C81" s="3">
        <f t="shared" si="2"/>
        <v>0</v>
      </c>
      <c r="D81" s="3"/>
      <c r="E81" s="5" t="s">
        <v>20</v>
      </c>
      <c r="F81" s="4"/>
      <c r="G81" s="3">
        <f t="shared" si="0"/>
        <v>0</v>
      </c>
      <c r="H81" s="6"/>
      <c r="I81" s="6"/>
      <c r="J81" s="6"/>
      <c r="K81" s="6" t="str">
        <f>IFERROR(IF(J81&gt;$F$13,$N$7,IF(J81&gt;#REF!,$N$6,$N$8)),"")</f>
        <v/>
      </c>
      <c r="XFB81" s="8"/>
      <c r="XFC81" s="8"/>
    </row>
    <row r="82" spans="1:11 16382:16383" s="9" customFormat="1" x14ac:dyDescent="0.25">
      <c r="A82" s="5" t="s">
        <v>104</v>
      </c>
      <c r="B82" s="4"/>
      <c r="C82" s="3">
        <f t="shared" si="2"/>
        <v>0</v>
      </c>
      <c r="D82" s="3"/>
      <c r="E82" s="5" t="s">
        <v>127</v>
      </c>
      <c r="F82" s="4"/>
      <c r="G82" s="3">
        <f t="shared" si="0"/>
        <v>0</v>
      </c>
      <c r="H82" s="6"/>
      <c r="I82" s="6"/>
      <c r="J82" s="6"/>
      <c r="K82" s="6" t="str">
        <f>IFERROR(IF(J82&gt;$F$13,$N$7,IF(J82&gt;#REF!,$N$6,$N$8)),"")</f>
        <v/>
      </c>
      <c r="XFB82" s="8"/>
      <c r="XFC82" s="8"/>
    </row>
    <row r="83" spans="1:11 16382:16383" s="9" customFormat="1" x14ac:dyDescent="0.25">
      <c r="A83" s="5" t="s">
        <v>105</v>
      </c>
      <c r="B83" s="4"/>
      <c r="C83" s="3">
        <f t="shared" si="2"/>
        <v>0</v>
      </c>
      <c r="D83" s="3"/>
      <c r="E83" s="5" t="s">
        <v>128</v>
      </c>
      <c r="F83" s="4"/>
      <c r="G83" s="3">
        <f t="shared" si="0"/>
        <v>0</v>
      </c>
      <c r="H83" s="6"/>
      <c r="I83" s="6"/>
      <c r="J83" s="6"/>
      <c r="K83" s="6" t="str">
        <f>IFERROR(IF(J83&gt;$F$13,$N$7,IF(J83&gt;#REF!,$N$6,$N$8)),"")</f>
        <v/>
      </c>
      <c r="XFB83" s="8"/>
      <c r="XFC83" s="8"/>
    </row>
    <row r="84" spans="1:11 16382:16383" s="9" customFormat="1" x14ac:dyDescent="0.25">
      <c r="A84" s="5" t="s">
        <v>47</v>
      </c>
      <c r="B84" s="4"/>
      <c r="C84" s="3">
        <f t="shared" si="2"/>
        <v>0</v>
      </c>
      <c r="D84" s="3"/>
      <c r="E84" s="5" t="s">
        <v>15</v>
      </c>
      <c r="F84" s="4"/>
      <c r="G84" s="3">
        <f t="shared" si="0"/>
        <v>0</v>
      </c>
      <c r="H84" s="6"/>
      <c r="I84" s="6"/>
      <c r="J84" s="6"/>
      <c r="K84" s="6"/>
      <c r="XFB84" s="8"/>
      <c r="XFC84" s="8"/>
    </row>
    <row r="85" spans="1:11 16382:16383" s="9" customFormat="1" x14ac:dyDescent="0.25">
      <c r="A85" s="5" t="s">
        <v>36</v>
      </c>
      <c r="B85" s="4"/>
      <c r="C85" s="3">
        <f t="shared" si="2"/>
        <v>0</v>
      </c>
      <c r="D85" s="3"/>
      <c r="E85" s="5" t="s">
        <v>62</v>
      </c>
      <c r="F85" s="4"/>
      <c r="G85" s="3">
        <f t="shared" si="0"/>
        <v>0</v>
      </c>
      <c r="H85" s="6"/>
      <c r="I85" s="6"/>
      <c r="J85" s="6"/>
      <c r="K85" s="6"/>
      <c r="XFB85" s="8"/>
      <c r="XFC85" s="8"/>
    </row>
    <row r="86" spans="1:11 16382:16383" s="9" customFormat="1" x14ac:dyDescent="0.25">
      <c r="A86" s="5" t="s">
        <v>106</v>
      </c>
      <c r="B86" s="4"/>
      <c r="C86" s="3">
        <f t="shared" si="2"/>
        <v>0</v>
      </c>
      <c r="D86" s="3"/>
      <c r="E86" s="5" t="s">
        <v>56</v>
      </c>
      <c r="F86" s="4"/>
      <c r="G86" s="3">
        <f t="shared" si="0"/>
        <v>0</v>
      </c>
      <c r="H86" s="6"/>
      <c r="I86" s="6"/>
      <c r="J86" s="6"/>
      <c r="K86" s="6"/>
      <c r="XFB86" s="8"/>
      <c r="XFC86" s="8"/>
    </row>
    <row r="87" spans="1:11 16382:16383" s="9" customFormat="1" x14ac:dyDescent="0.25">
      <c r="A87" s="5" t="s">
        <v>107</v>
      </c>
      <c r="B87" s="4"/>
      <c r="C87" s="3">
        <f t="shared" si="2"/>
        <v>0</v>
      </c>
      <c r="D87" s="3"/>
      <c r="E87" s="5" t="s">
        <v>21</v>
      </c>
      <c r="F87" s="4"/>
      <c r="G87" s="3">
        <f t="shared" si="0"/>
        <v>0</v>
      </c>
      <c r="H87" s="6"/>
      <c r="I87" s="6"/>
      <c r="J87" s="6"/>
      <c r="K87" s="6"/>
      <c r="XFB87" s="8"/>
      <c r="XFC87" s="8"/>
    </row>
    <row r="88" spans="1:11 16382:16383" s="9" customFormat="1" x14ac:dyDescent="0.25">
      <c r="A88" s="5" t="s">
        <v>108</v>
      </c>
      <c r="B88" s="4"/>
      <c r="C88" s="3">
        <f t="shared" si="2"/>
        <v>0</v>
      </c>
      <c r="D88" s="3"/>
      <c r="E88" s="5" t="s">
        <v>129</v>
      </c>
      <c r="F88" s="4"/>
      <c r="G88" s="3">
        <f t="shared" si="0"/>
        <v>0</v>
      </c>
      <c r="H88" s="6"/>
      <c r="I88" s="6"/>
      <c r="J88" s="6"/>
      <c r="K88" s="6"/>
      <c r="XFB88" s="8"/>
      <c r="XFC88" s="8"/>
    </row>
    <row r="89" spans="1:11 16382:16383" s="9" customFormat="1" x14ac:dyDescent="0.25">
      <c r="A89" s="5" t="s">
        <v>48</v>
      </c>
      <c r="B89" s="4"/>
      <c r="C89" s="3">
        <f t="shared" si="2"/>
        <v>0</v>
      </c>
      <c r="D89" s="3"/>
      <c r="E89" s="5" t="s">
        <v>57</v>
      </c>
      <c r="F89" s="4"/>
      <c r="G89" s="3">
        <f t="shared" si="0"/>
        <v>0</v>
      </c>
      <c r="H89" s="6"/>
      <c r="I89" s="6"/>
      <c r="J89" s="6"/>
      <c r="K89" s="6"/>
      <c r="XFB89" s="8"/>
      <c r="XFC89" s="8"/>
    </row>
    <row r="90" spans="1:11 16382:16383" s="9" customFormat="1" x14ac:dyDescent="0.25">
      <c r="A90" s="5" t="s">
        <v>49</v>
      </c>
      <c r="B90" s="4"/>
      <c r="C90" s="3">
        <f t="shared" si="2"/>
        <v>0</v>
      </c>
      <c r="D90" s="3"/>
      <c r="E90" s="5" t="s">
        <v>64</v>
      </c>
      <c r="F90" s="4"/>
      <c r="G90" s="3">
        <f t="shared" si="0"/>
        <v>0</v>
      </c>
      <c r="H90" s="6"/>
      <c r="I90" s="6"/>
      <c r="J90" s="6"/>
      <c r="K90" s="6"/>
      <c r="XFB90" s="8"/>
      <c r="XFC90" s="8"/>
    </row>
    <row r="91" spans="1:11 16382:16383" s="9" customFormat="1" x14ac:dyDescent="0.25">
      <c r="A91" s="5" t="s">
        <v>109</v>
      </c>
      <c r="B91" s="4"/>
      <c r="C91" s="3">
        <f t="shared" si="2"/>
        <v>0</v>
      </c>
      <c r="D91" s="3"/>
      <c r="E91" s="5" t="s">
        <v>65</v>
      </c>
      <c r="F91" s="4"/>
      <c r="G91" s="3">
        <f t="shared" si="0"/>
        <v>0</v>
      </c>
      <c r="H91" s="6"/>
      <c r="I91" s="6"/>
      <c r="J91" s="6"/>
      <c r="K91" s="6"/>
      <c r="XFB91" s="8"/>
      <c r="XFC91" s="8"/>
    </row>
    <row r="92" spans="1:11 16382:16383" s="9" customFormat="1" x14ac:dyDescent="0.25">
      <c r="A92" s="5" t="s">
        <v>110</v>
      </c>
      <c r="B92" s="4"/>
      <c r="C92" s="3">
        <f t="shared" si="2"/>
        <v>0</v>
      </c>
      <c r="D92" s="3"/>
      <c r="E92" s="5" t="s">
        <v>52</v>
      </c>
      <c r="F92" s="4"/>
      <c r="G92" s="3">
        <f t="shared" si="0"/>
        <v>0</v>
      </c>
      <c r="H92" s="6"/>
      <c r="I92" s="6"/>
      <c r="J92" s="6"/>
      <c r="K92" s="6"/>
      <c r="XFB92" s="8"/>
      <c r="XFC92" s="8"/>
    </row>
    <row r="93" spans="1:11 16382:16383" s="9" customFormat="1" x14ac:dyDescent="0.25">
      <c r="A93" s="5" t="s">
        <v>50</v>
      </c>
      <c r="B93" s="4"/>
      <c r="C93" s="3">
        <f t="shared" si="2"/>
        <v>0</v>
      </c>
      <c r="D93" s="3"/>
      <c r="E93" s="5" t="s">
        <v>53</v>
      </c>
      <c r="F93" s="4"/>
      <c r="G93" s="3">
        <f t="shared" si="0"/>
        <v>0</v>
      </c>
      <c r="H93" s="6"/>
      <c r="I93" s="6"/>
      <c r="J93" s="6"/>
      <c r="K93" s="6"/>
      <c r="XFB93" s="8"/>
      <c r="XFC93" s="8"/>
    </row>
    <row r="94" spans="1:11 16382:16383" s="9" customFormat="1" x14ac:dyDescent="0.25">
      <c r="A94" s="5" t="s">
        <v>111</v>
      </c>
      <c r="B94" s="4"/>
      <c r="C94" s="3">
        <f t="shared" si="2"/>
        <v>0</v>
      </c>
      <c r="D94" s="3"/>
      <c r="E94" s="5" t="s">
        <v>66</v>
      </c>
      <c r="F94" s="4"/>
      <c r="G94" s="3">
        <f t="shared" si="0"/>
        <v>0</v>
      </c>
      <c r="H94" s="6"/>
      <c r="I94" s="6"/>
      <c r="J94" s="6"/>
      <c r="K94" s="6"/>
      <c r="XFB94" s="8"/>
      <c r="XFC94" s="8"/>
    </row>
    <row r="95" spans="1:11 16382:16383" s="9" customFormat="1" x14ac:dyDescent="0.25">
      <c r="A95" s="5" t="s">
        <v>112</v>
      </c>
      <c r="B95" s="4"/>
      <c r="C95" s="3">
        <f t="shared" si="2"/>
        <v>0</v>
      </c>
      <c r="D95" s="3"/>
      <c r="E95" s="5" t="s">
        <v>16</v>
      </c>
      <c r="F95" s="4"/>
      <c r="G95" s="3">
        <f t="shared" si="0"/>
        <v>0</v>
      </c>
      <c r="H95" s="6"/>
      <c r="I95" s="6"/>
      <c r="J95" s="6"/>
      <c r="K95" s="6"/>
      <c r="XFB95" s="8"/>
      <c r="XFC95" s="8"/>
    </row>
    <row r="96" spans="1:11 16382:16383" s="9" customFormat="1" x14ac:dyDescent="0.25">
      <c r="A96" s="5" t="s">
        <v>113</v>
      </c>
      <c r="B96" s="4"/>
      <c r="C96" s="3">
        <f t="shared" si="2"/>
        <v>0</v>
      </c>
      <c r="D96" s="3"/>
      <c r="E96" s="5" t="s">
        <v>22</v>
      </c>
      <c r="F96" s="4"/>
      <c r="G96" s="3">
        <f t="shared" si="0"/>
        <v>0</v>
      </c>
      <c r="H96" s="6"/>
      <c r="I96" s="6"/>
      <c r="J96" s="6"/>
      <c r="K96" s="6"/>
      <c r="XFB96" s="8"/>
      <c r="XFC96" s="8"/>
    </row>
    <row r="97" spans="1:11 16382:16383" s="9" customFormat="1" x14ac:dyDescent="0.25">
      <c r="A97" s="5" t="s">
        <v>59</v>
      </c>
      <c r="B97" s="4"/>
      <c r="C97" s="3">
        <f t="shared" si="2"/>
        <v>0</v>
      </c>
      <c r="D97" s="3"/>
      <c r="E97" s="5" t="s">
        <v>40</v>
      </c>
      <c r="F97" s="4"/>
      <c r="G97" s="3">
        <f t="shared" si="0"/>
        <v>0</v>
      </c>
      <c r="H97" s="6"/>
      <c r="I97" s="6"/>
      <c r="J97" s="6"/>
      <c r="K97" s="6"/>
      <c r="XFB97" s="8"/>
      <c r="XFC97" s="8"/>
    </row>
    <row r="98" spans="1:11 16382:16383" s="9" customFormat="1" x14ac:dyDescent="0.25">
      <c r="A98" s="5" t="s">
        <v>114</v>
      </c>
      <c r="B98" s="4"/>
      <c r="C98" s="3">
        <f t="shared" si="2"/>
        <v>0</v>
      </c>
      <c r="D98" s="3"/>
      <c r="E98" s="5" t="s">
        <v>41</v>
      </c>
      <c r="F98" s="4"/>
      <c r="G98" s="3">
        <f t="shared" si="0"/>
        <v>0</v>
      </c>
      <c r="H98" s="6"/>
      <c r="I98" s="6"/>
      <c r="J98" s="6"/>
      <c r="K98" s="6"/>
      <c r="XFB98" s="8"/>
      <c r="XFC98" s="8"/>
    </row>
    <row r="99" spans="1:11 16382:16383" s="9" customFormat="1" x14ac:dyDescent="0.25">
      <c r="A99" s="5" t="s">
        <v>115</v>
      </c>
      <c r="B99" s="4"/>
      <c r="C99" s="3">
        <f t="shared" si="2"/>
        <v>0</v>
      </c>
      <c r="D99" s="3"/>
      <c r="E99" s="5" t="s">
        <v>54</v>
      </c>
      <c r="F99" s="4"/>
      <c r="G99" s="3">
        <f t="shared" si="0"/>
        <v>0</v>
      </c>
      <c r="H99" s="6"/>
      <c r="I99" s="6"/>
      <c r="J99" s="6"/>
      <c r="K99" s="6"/>
      <c r="XFB99" s="8"/>
      <c r="XFC99" s="8"/>
    </row>
    <row r="100" spans="1:11 16382:16383" s="9" customFormat="1" x14ac:dyDescent="0.25">
      <c r="A100" s="5" t="s">
        <v>116</v>
      </c>
      <c r="B100" s="4"/>
      <c r="C100" s="3">
        <f t="shared" si="2"/>
        <v>0</v>
      </c>
      <c r="D100" s="3"/>
      <c r="E100" s="5" t="s">
        <v>42</v>
      </c>
      <c r="F100" s="4"/>
      <c r="G100" s="3">
        <f t="shared" si="0"/>
        <v>0</v>
      </c>
      <c r="H100" s="6"/>
      <c r="I100" s="6"/>
      <c r="J100" s="6"/>
      <c r="K100" s="6"/>
      <c r="XFB100" s="8"/>
      <c r="XFC100" s="8"/>
    </row>
    <row r="101" spans="1:11 16382:16383" s="9" customFormat="1" x14ac:dyDescent="0.25">
      <c r="A101" s="5" t="s">
        <v>117</v>
      </c>
      <c r="B101" s="4"/>
      <c r="C101" s="3">
        <f t="shared" si="2"/>
        <v>0</v>
      </c>
      <c r="D101" s="3"/>
      <c r="E101" s="5"/>
      <c r="F101" s="3"/>
      <c r="G101" s="3" t="str">
        <f>IFERROR(IF(F101&gt;$F$13,$N$7,IF(F101&gt;#REF!,$N$6,$N$8)),"")</f>
        <v/>
      </c>
      <c r="H101" s="6"/>
      <c r="I101" s="6"/>
      <c r="J101" s="6"/>
      <c r="K101" s="6" t="str">
        <f>IFERROR(IF(J101&gt;$F$13,$N$7,IF(J101&gt;#REF!,$N$6,$N$8)),"")</f>
        <v/>
      </c>
      <c r="XFB101" s="8"/>
      <c r="XFC101" s="8"/>
    </row>
    <row r="102" spans="1:11 16382:16383" s="9" customFormat="1" x14ac:dyDescent="0.25">
      <c r="A102" s="5"/>
      <c r="B102" s="19"/>
      <c r="C102" s="5"/>
      <c r="D102" s="3"/>
      <c r="E102" s="5"/>
      <c r="F102" s="3"/>
      <c r="G102" s="5"/>
      <c r="H102" s="6"/>
      <c r="I102" s="6"/>
      <c r="J102" s="6"/>
      <c r="K102" s="6"/>
      <c r="XFB102" s="8"/>
      <c r="XFC102" s="8"/>
    </row>
    <row r="103" spans="1:11 16382:16383" s="9" customFormat="1" ht="30.75" customHeight="1" x14ac:dyDescent="0.25">
      <c r="A103" s="5"/>
      <c r="B103" s="19"/>
      <c r="C103" s="5"/>
      <c r="D103" s="3"/>
      <c r="E103" s="5"/>
      <c r="F103" s="3"/>
      <c r="G103" s="5"/>
      <c r="H103" s="6"/>
      <c r="I103" s="6"/>
      <c r="J103" s="6"/>
      <c r="K103" s="6"/>
      <c r="XFB103" s="8"/>
      <c r="XFC103" s="8"/>
    </row>
    <row r="104" spans="1:11 16382:16383" ht="19.5" customHeight="1" x14ac:dyDescent="0.25">
      <c r="A104" s="2"/>
      <c r="B104" s="20"/>
      <c r="C104" s="5"/>
      <c r="D104" s="3"/>
      <c r="E104" s="5"/>
      <c r="F104" s="3"/>
      <c r="G104" s="5"/>
      <c r="H104" s="6"/>
      <c r="I104" s="6"/>
      <c r="J104" s="6"/>
      <c r="K104" s="6"/>
    </row>
    <row r="105" spans="1:11 16382:16383" x14ac:dyDescent="0.25">
      <c r="A105" s="1"/>
      <c r="B105" s="1"/>
      <c r="C105" s="27" t="s">
        <v>33</v>
      </c>
      <c r="D105" s="27"/>
      <c r="E105" s="27"/>
      <c r="F105" s="27"/>
      <c r="G105" s="27"/>
    </row>
    <row r="106" spans="1:11 16382:16383" ht="9.75" hidden="1" customHeight="1" x14ac:dyDescent="0.25">
      <c r="A106" s="1"/>
      <c r="B106" s="1"/>
      <c r="H106" s="14"/>
      <c r="I106" s="14"/>
      <c r="J106" s="14"/>
      <c r="K106" s="14"/>
    </row>
    <row r="107" spans="1:11 16382:16383" hidden="1" x14ac:dyDescent="0.25"/>
    <row r="108" spans="1:11 16382:16383" hidden="1" x14ac:dyDescent="0.25"/>
    <row r="109" spans="1:11 16382:16383" hidden="1" x14ac:dyDescent="0.25"/>
    <row r="110" spans="1:11 16382:16383" hidden="1" x14ac:dyDescent="0.25"/>
    <row r="111" spans="1:11 16382:16383" hidden="1" x14ac:dyDescent="0.25"/>
    <row r="112" spans="1:11 16382:1638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</sheetData>
  <sheetProtection algorithmName="SHA-512" hashValue="4gfUIXscN64Cam4TU1HLs8m/O8LMN1ngbcIzgUuMdnf5iHj9YLLvKoLVszFJ5gTLFvMExOKaZNzt/yhtYWzpTA==" saltValue="FAd9EF9hfZUHFZqw7Udfjw==" spinCount="100000" sheet="1" selectLockedCells="1"/>
  <mergeCells count="22">
    <mergeCell ref="A8:G8"/>
    <mergeCell ref="F10:G10"/>
    <mergeCell ref="F11:G11"/>
    <mergeCell ref="F12:G12"/>
    <mergeCell ref="A10:E10"/>
    <mergeCell ref="A11:E11"/>
    <mergeCell ref="A12:E12"/>
    <mergeCell ref="C105:G105"/>
    <mergeCell ref="A13:E13"/>
    <mergeCell ref="D17:D57"/>
    <mergeCell ref="F13:G13"/>
    <mergeCell ref="A15:G15"/>
    <mergeCell ref="A14:G14"/>
    <mergeCell ref="A60:G61"/>
    <mergeCell ref="A59:G59"/>
    <mergeCell ref="A5:B5"/>
    <mergeCell ref="A6:B6"/>
    <mergeCell ref="A1:G1"/>
    <mergeCell ref="A2:G2"/>
    <mergeCell ref="A3:G3"/>
    <mergeCell ref="C5:G5"/>
    <mergeCell ref="C6:G6"/>
  </mergeCells>
  <dataValidations count="2">
    <dataValidation type="list" allowBlank="1" showInputMessage="1" showErrorMessage="1" sqref="F12 H14:H16">
      <formula1>$L$4:$L$5</formula1>
    </dataValidation>
    <dataValidation type="list" allowBlank="1" showInputMessage="1" showErrorMessage="1" sqref="F10:G10">
      <formula1>$L$10:$L$32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id="{90AFE7AF-E32C-4934-9924-4F885FCE8DC7}">
            <xm:f>NOT(ISERROR(SEARCH($L$6,A14)))</xm:f>
            <xm:f>$L$6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A14</xm:sqref>
        </x14:conditionalFormatting>
        <x14:conditionalFormatting xmlns:xm="http://schemas.microsoft.com/office/excel/2006/main">
          <x14:cfRule type="containsText" priority="31" operator="containsText" id="{CD7CA517-AA73-4470-A93C-E0B3C3E03356}">
            <xm:f>NOT(ISERROR(SEARCH($M$6,A14)))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A14</xm:sqref>
        </x14:conditionalFormatting>
        <x14:conditionalFormatting xmlns:xm="http://schemas.microsoft.com/office/excel/2006/main">
          <x14:cfRule type="containsText" priority="28" operator="containsText" id="{E9E292B6-D1E0-46AE-B3B3-3EDE4928F747}">
            <xm:f>NOT(ISERROR(SEARCH($N$7,C1)))</xm:f>
            <xm:f>$N$7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29" operator="containsText" id="{E63CD31D-2ED9-49F2-838A-8ABAF4F647AD}">
            <xm:f>NOT(ISERROR(SEARCH($N$6,C1)))</xm:f>
            <xm:f>$N$6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30" operator="containsText" id="{D1E1FC6B-7FAB-4802-A7AB-8EB6637DDA3F}">
            <xm:f>NOT(ISERROR(SEARCH($N$6,C1)))</xm:f>
            <xm:f>$N$6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F102:F104 H1:K104 C62:D101</xm:sqref>
        </x14:conditionalFormatting>
        <x14:conditionalFormatting xmlns:xm="http://schemas.microsoft.com/office/excel/2006/main">
          <x14:cfRule type="containsText" priority="16" operator="containsText" id="{5F271396-8A0B-4D96-8C67-891619F5D467}">
            <xm:f>NOT(ISERROR(SEARCH($N$7,G62)))</xm:f>
            <xm:f>$N$7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17" operator="containsText" id="{CC1404B0-3B9E-4D5C-87A3-815E16927B49}">
            <xm:f>NOT(ISERROR(SEARCH($N$6,G62)))</xm:f>
            <xm:f>$N$6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18" operator="containsText" id="{F2DCBE45-0AA4-482D-9B6F-B680B2E5FBAD}">
            <xm:f>NOT(ISERROR(SEARCH($N$6,G62)))</xm:f>
            <xm:f>$N$6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G62:G101</xm:sqref>
        </x14:conditionalFormatting>
        <x14:conditionalFormatting xmlns:xm="http://schemas.microsoft.com/office/excel/2006/main">
          <x14:cfRule type="containsText" priority="10" operator="containsText" id="{E4427175-7A5F-4E48-A012-FB5EA6D324F7}">
            <xm:f>NOT(ISERROR(SEARCH($N$7,F101)))</xm:f>
            <xm:f>$N$7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11" operator="containsText" id="{56103167-668A-4142-B315-2EBBE8D7B12E}">
            <xm:f>NOT(ISERROR(SEARCH($N$6,F101)))</xm:f>
            <xm:f>$N$6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12" operator="containsText" id="{27845091-1F1B-4180-84C2-B742421C794F}">
            <xm:f>NOT(ISERROR(SEARCH($N$6,F101)))</xm:f>
            <xm:f>$N$6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F101</xm:sqref>
        </x14:conditionalFormatting>
        <x14:conditionalFormatting xmlns:xm="http://schemas.microsoft.com/office/excel/2006/main">
          <x14:cfRule type="containsText" priority="4" operator="containsText" id="{16FAABAC-026F-4817-9C6C-FD28F296DBF6}">
            <xm:f>NOT(ISERROR(SEARCH($N$7,D102)))</xm:f>
            <xm:f>$N$7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5" operator="containsText" id="{22133927-8D8A-47F2-83F9-74445901EB23}">
            <xm:f>NOT(ISERROR(SEARCH($N$6,D102)))</xm:f>
            <xm:f>$N$6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6C33DAC0-A81E-4EF2-AAAE-C9168B30287C}">
            <xm:f>NOT(ISERROR(SEARCH($N$6,D102)))</xm:f>
            <xm:f>$N$6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D102:D104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ZONAS</vt:lpstr>
      <vt:lpstr>ZONAS!Área_de_impresión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Tavara Cubas, Bernardo Carlos</dc:creator>
  <cp:lastModifiedBy>Yagui Sakuray, Suzue Soledad</cp:lastModifiedBy>
  <cp:lastPrinted>2019-08-05T20:00:43Z</cp:lastPrinted>
  <dcterms:created xsi:type="dcterms:W3CDTF">2018-05-18T23:17:38Z</dcterms:created>
  <dcterms:modified xsi:type="dcterms:W3CDTF">2020-11-05T17:35:12Z</dcterms:modified>
</cp:coreProperties>
</file>