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7095" windowHeight="6450" tabRatio="655" activeTab="0"/>
  </bookViews>
  <sheets>
    <sheet name="EGP" sheetId="1" r:id="rId1"/>
    <sheet name="BG" sheetId="2" r:id="rId2"/>
  </sheets>
  <definedNames>
    <definedName name="_xlfn.IFERROR" hidden="1">#NAME?</definedName>
    <definedName name="_xlnm.Print_Area" localSheetId="0">'EGP'!$B$1:$L$49</definedName>
  </definedNames>
  <calcPr fullCalcOnLoad="1"/>
</workbook>
</file>

<file path=xl/sharedStrings.xml><?xml version="1.0" encoding="utf-8"?>
<sst xmlns="http://schemas.openxmlformats.org/spreadsheetml/2006/main" count="105" uniqueCount="81">
  <si>
    <t>ESTADO DE GANANCIAS Y PERDIDAS</t>
  </si>
  <si>
    <t>BALANCE GENERAL</t>
  </si>
  <si>
    <t>(Expresado en Nuevos Soles)</t>
  </si>
  <si>
    <t>ACTIVO</t>
  </si>
  <si>
    <t>PASIVO Y PATRIMONIO</t>
  </si>
  <si>
    <t>%</t>
  </si>
  <si>
    <t>VENTAS NETAS (ingresos Operacionales)</t>
  </si>
  <si>
    <t>ACTIVO CORRIENTE</t>
  </si>
  <si>
    <t>PASIVO CORRIENTE</t>
  </si>
  <si>
    <t>Otros Ingresos Operacionales</t>
  </si>
  <si>
    <t>Caja/Bancos</t>
  </si>
  <si>
    <t>Sobregiros Bancarios</t>
  </si>
  <si>
    <t>TOTAL INGRESOS</t>
  </si>
  <si>
    <t>Inversiones Financieras</t>
  </si>
  <si>
    <t>Proveedores (Ctas x Pagar Comerciales)</t>
  </si>
  <si>
    <t>Clientes (Cuentas por Cobrar Comerciales) (neto)</t>
  </si>
  <si>
    <t>Cuentas por Pagar a partes relacionadas</t>
  </si>
  <si>
    <t>(-) INVENTARIO INICIAL</t>
  </si>
  <si>
    <t>Cuentas por Cobrar a partes relacionadas</t>
  </si>
  <si>
    <t>Tributos por Pagar</t>
  </si>
  <si>
    <t>Otras Cuentas por Cobrar</t>
  </si>
  <si>
    <t>Remuneraciones por pagar</t>
  </si>
  <si>
    <t>(+) INVENTARIO FINAL</t>
  </si>
  <si>
    <t>Ctas. por pagar diversas</t>
  </si>
  <si>
    <t>COSTO DE VENTAS (Operacionales)</t>
  </si>
  <si>
    <t>Gastos Diferidos</t>
  </si>
  <si>
    <t>Otras Cuentas por Pagar</t>
  </si>
  <si>
    <t>UTILIDAD BRUTA</t>
  </si>
  <si>
    <t>TOT ACTIVO CORRIENTE</t>
  </si>
  <si>
    <t>TOTAL PASIVO CORRIENTE</t>
  </si>
  <si>
    <t>(-) GASTOS ADMINISTRATIVOS</t>
  </si>
  <si>
    <t>ACTIVO NO CORRIENTE</t>
  </si>
  <si>
    <t>PASIVO NO CORRIENTE</t>
  </si>
  <si>
    <t>(-) GASTOS DE VENTAS</t>
  </si>
  <si>
    <t>Inmuebles Maquinaria y Equipos (neto)</t>
  </si>
  <si>
    <t>Deudas a Largo Plazo</t>
  </si>
  <si>
    <t>(-) Depreciacion y Amort. Acumul</t>
  </si>
  <si>
    <t>Activos Intangibles (neto)</t>
  </si>
  <si>
    <t>UTILIDAD OPERATIVA</t>
  </si>
  <si>
    <t>Otros Activos</t>
  </si>
  <si>
    <t>TOTAL PASIVO  NO CORRIENTE</t>
  </si>
  <si>
    <t>PATRIMONIO</t>
  </si>
  <si>
    <t>Capital Social</t>
  </si>
  <si>
    <t>Capital adicional</t>
  </si>
  <si>
    <t>Resultados Acumulados</t>
  </si>
  <si>
    <t>Utilidad (o perdida) Antes de Impuesto a la Renta</t>
  </si>
  <si>
    <t>Resultados del Periodo</t>
  </si>
  <si>
    <t>Reservas Legales</t>
  </si>
  <si>
    <t>TOTAL PATRIMONIO</t>
  </si>
  <si>
    <t>UTILIDAD (o perdida) NETA</t>
  </si>
  <si>
    <t>TOTAL ACTIVO</t>
  </si>
  <si>
    <t>TOTAL PASIVO Y PATRIMONIO</t>
  </si>
  <si>
    <t>(-) Descuentos, rebajas y Bonificaciones concedidas</t>
  </si>
  <si>
    <t>MONTO</t>
  </si>
  <si>
    <t>TOT ACTIVO NO CORRIENTES</t>
  </si>
  <si>
    <t xml:space="preserve">TOTAL PASIVO  </t>
  </si>
  <si>
    <t xml:space="preserve"> </t>
  </si>
  <si>
    <t>Gastos Pagados por Anticipado</t>
  </si>
  <si>
    <t>2016</t>
  </si>
  <si>
    <t>( - ) OTROS EGRESOS (Gastos Diversos)</t>
  </si>
  <si>
    <t xml:space="preserve">( - )  GASTOS FINANCIEROS </t>
  </si>
  <si>
    <t>( - )  DEPRECIACION</t>
  </si>
  <si>
    <t>(+ ) OTROS INGRESOS</t>
  </si>
  <si>
    <t xml:space="preserve">(+ ) INGRESOS FINANCIEROS </t>
  </si>
  <si>
    <t>Existencias (Mercaderias)(Productos Terminados)</t>
  </si>
  <si>
    <t xml:space="preserve">Suministros Diversos </t>
  </si>
  <si>
    <t xml:space="preserve">Credito Fiscal </t>
  </si>
  <si>
    <t>Materias Primas</t>
  </si>
  <si>
    <t xml:space="preserve">Otras Cuentas por Cobrar </t>
  </si>
  <si>
    <t xml:space="preserve">Otros Activos </t>
  </si>
  <si>
    <t xml:space="preserve">Beneficios Sociales </t>
  </si>
  <si>
    <t xml:space="preserve">Ganancias Diferidas </t>
  </si>
  <si>
    <t>Compensación por Tiempo de Servicio (CTS)</t>
  </si>
  <si>
    <t>(-) COMPRAS(ó COSTO DE PRODUCCIÓN)</t>
  </si>
  <si>
    <t xml:space="preserve">(-) Impuesto a la Renta </t>
  </si>
  <si>
    <t>CONSTRUCTORA MODELO SAC</t>
  </si>
  <si>
    <t>2018</t>
  </si>
  <si>
    <t>2019</t>
  </si>
  <si>
    <r>
      <t>Al 31 de diciembre del 2018 y corte al</t>
    </r>
    <r>
      <rPr>
        <sz val="10"/>
        <color indexed="10"/>
        <rFont val="Tahoma"/>
        <family val="2"/>
      </rPr>
      <t xml:space="preserve"> 28 de febrero </t>
    </r>
    <r>
      <rPr>
        <sz val="10"/>
        <rFont val="Tahoma"/>
        <family val="2"/>
      </rPr>
      <t>del 2019.</t>
    </r>
  </si>
  <si>
    <t>Firma y sello del Representante Legal (original)</t>
  </si>
  <si>
    <t>Firma y sello del Contador Público Colegiado (original)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</si>
</sst>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* #,##0_-;\-* #,##0_-;_-* &quot;-&quot;_-;_-@_-"/>
    <numFmt numFmtId="170" formatCode="_-&quot;S/.&quot;* #,##0.00_-;\-&quot;S/.&quot;* #,##0.00_-;_-&quot;S/.&quot;* &quot;-&quot;??_-;_-@_-"/>
    <numFmt numFmtId="171" formatCode="_-* #,##0.00_-;\-* #,##0.00_-;_-* &quot;-&quot;??_-;_-@_-"/>
    <numFmt numFmtId="172" formatCode="&quot;S/&quot;#,##0;\-&quot;S/&quot;#,##0"/>
    <numFmt numFmtId="173" formatCode="&quot;S/&quot;#,##0;[Red]\-&quot;S/&quot;#,##0"/>
    <numFmt numFmtId="174" formatCode="&quot;S/&quot;#,##0.00;\-&quot;S/&quot;#,##0.00"/>
    <numFmt numFmtId="175" formatCode="&quot;S/&quot;#,##0.00;[Red]\-&quot;S/&quot;#,##0.00"/>
    <numFmt numFmtId="176" formatCode="_-&quot;S/&quot;* #,##0_-;\-&quot;S/&quot;* #,##0_-;_-&quot;S/&quot;* &quot;-&quot;_-;_-@_-"/>
    <numFmt numFmtId="177" formatCode="_-&quot;S/&quot;* #,##0.00_-;\-&quot;S/&quot;* #,##0.00_-;_-&quot;S/&quot;* &quot;-&quot;??_-;_-@_-"/>
    <numFmt numFmtId="178" formatCode="_ * #,##0.00_ ;_ * \-#,##0.00_ ;_ * &quot;-&quot;??_ ;_ @_ "/>
    <numFmt numFmtId="179" formatCode="#,##0.00_ ;\-#,##0.00\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&quot; de &quot;mmmm&quot; de &quot;yyyy"/>
    <numFmt numFmtId="185" formatCode="#,##0.00\ &quot;€&quot;"/>
    <numFmt numFmtId="186" formatCode="[$S/.-280A]#,##0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sz val="10"/>
      <color indexed="12"/>
      <name val="Tahoma"/>
      <family val="2"/>
    </font>
    <font>
      <b/>
      <sz val="10"/>
      <name val="Shruti"/>
      <family val="2"/>
    </font>
    <font>
      <sz val="10"/>
      <color indexed="12"/>
      <name val="Shruti"/>
      <family val="2"/>
    </font>
    <font>
      <sz val="10"/>
      <name val="Shruti"/>
      <family val="2"/>
    </font>
    <font>
      <b/>
      <sz val="14"/>
      <color indexed="8"/>
      <name val="Calibri"/>
      <family val="2"/>
    </font>
    <font>
      <sz val="10"/>
      <color indexed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Tahoma"/>
      <family val="2"/>
    </font>
    <font>
      <sz val="10"/>
      <color indexed="30"/>
      <name val="Shruti"/>
      <family val="2"/>
    </font>
    <font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ahoma"/>
      <family val="2"/>
    </font>
    <font>
      <sz val="10"/>
      <color rgb="FF0070C0"/>
      <name val="Shruti"/>
      <family val="2"/>
    </font>
    <font>
      <sz val="10"/>
      <color rgb="FF0000FF"/>
      <name val="Shrut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2" fillId="0" borderId="4">
      <alignment/>
      <protection/>
    </xf>
    <xf numFmtId="0" fontId="40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21" borderId="7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41" fillId="0" borderId="9" applyNumberFormat="0" applyFill="0" applyAlignment="0" applyProtection="0"/>
    <xf numFmtId="0" fontId="52" fillId="0" borderId="10" applyNumberFormat="0" applyFill="0" applyAlignment="0" applyProtection="0"/>
  </cellStyleXfs>
  <cellXfs count="108">
    <xf numFmtId="0" fontId="0" fillId="0" borderId="0" xfId="0" applyFont="1" applyAlignment="1">
      <alignment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31" fillId="33" borderId="0" xfId="37" applyFont="1" applyFill="1" applyBorder="1" applyAlignment="1" applyProtection="1">
      <alignment horizontal="left"/>
      <protection/>
    </xf>
    <xf numFmtId="0" fontId="2" fillId="33" borderId="0" xfId="55" applyFont="1" applyFill="1" applyAlignment="1">
      <alignment/>
      <protection/>
    </xf>
    <xf numFmtId="0" fontId="3" fillId="33" borderId="0" xfId="0" applyFont="1" applyFill="1" applyAlignment="1">
      <alignment/>
    </xf>
    <xf numFmtId="0" fontId="5" fillId="33" borderId="0" xfId="55" applyFont="1" applyFill="1" applyBorder="1" applyAlignment="1">
      <alignment horizontal="left" vertical="center"/>
      <protection/>
    </xf>
    <xf numFmtId="0" fontId="6" fillId="33" borderId="0" xfId="55" applyFont="1" applyFill="1" applyBorder="1" applyAlignment="1">
      <alignment horizontal="center" vertical="center"/>
      <protection/>
    </xf>
    <xf numFmtId="0" fontId="5" fillId="33" borderId="11" xfId="55" applyFont="1" applyFill="1" applyBorder="1" applyAlignment="1">
      <alignment horizontal="left" vertical="center"/>
      <protection/>
    </xf>
    <xf numFmtId="0" fontId="5" fillId="33" borderId="12" xfId="55" applyFont="1" applyFill="1" applyBorder="1" applyAlignment="1">
      <alignment horizontal="left" vertical="center"/>
      <protection/>
    </xf>
    <xf numFmtId="0" fontId="4" fillId="33" borderId="13" xfId="55" applyFont="1" applyFill="1" applyBorder="1" applyAlignment="1">
      <alignment horizontal="center" vertical="center"/>
      <protection/>
    </xf>
    <xf numFmtId="0" fontId="4" fillId="33" borderId="14" xfId="55" applyFont="1" applyFill="1" applyBorder="1" applyAlignment="1">
      <alignment horizontal="center" vertical="center"/>
      <protection/>
    </xf>
    <xf numFmtId="0" fontId="4" fillId="33" borderId="15" xfId="55" applyFont="1" applyFill="1" applyBorder="1" applyAlignment="1">
      <alignment horizontal="center" vertical="center"/>
      <protection/>
    </xf>
    <xf numFmtId="0" fontId="4" fillId="33" borderId="0" xfId="55" applyFont="1" applyFill="1" applyBorder="1" applyAlignment="1">
      <alignment horizontal="center" vertical="center"/>
      <protection/>
    </xf>
    <xf numFmtId="0" fontId="4" fillId="33" borderId="16" xfId="55" applyFont="1" applyFill="1" applyBorder="1" applyAlignment="1">
      <alignment horizontal="center" vertical="center"/>
      <protection/>
    </xf>
    <xf numFmtId="0" fontId="4" fillId="33" borderId="11" xfId="55" applyFont="1" applyFill="1" applyBorder="1" applyAlignment="1">
      <alignment horizontal="center" vertical="center"/>
      <protection/>
    </xf>
    <xf numFmtId="0" fontId="8" fillId="33" borderId="17" xfId="55" applyFont="1" applyFill="1" applyBorder="1" applyAlignment="1">
      <alignment horizontal="center" vertical="center"/>
      <protection/>
    </xf>
    <xf numFmtId="0" fontId="8" fillId="33" borderId="16" xfId="55" applyFont="1" applyFill="1" applyBorder="1" applyAlignment="1">
      <alignment horizontal="center" vertical="center"/>
      <protection/>
    </xf>
    <xf numFmtId="0" fontId="5" fillId="33" borderId="18" xfId="55" applyFont="1" applyFill="1" applyBorder="1" applyAlignment="1">
      <alignment horizontal="left" vertical="center"/>
      <protection/>
    </xf>
    <xf numFmtId="0" fontId="4" fillId="33" borderId="19" xfId="55" applyFont="1" applyFill="1" applyBorder="1" applyAlignment="1">
      <alignment horizontal="center" vertical="center"/>
      <protection/>
    </xf>
    <xf numFmtId="0" fontId="4" fillId="33" borderId="20" xfId="55" applyFont="1" applyFill="1" applyBorder="1" applyAlignment="1">
      <alignment horizontal="center" vertical="center"/>
      <protection/>
    </xf>
    <xf numFmtId="0" fontId="4" fillId="33" borderId="21" xfId="55" applyFont="1" applyFill="1" applyBorder="1" applyAlignment="1">
      <alignment horizontal="center" vertical="center"/>
      <protection/>
    </xf>
    <xf numFmtId="0" fontId="2" fillId="33" borderId="0" xfId="55" applyFont="1" applyFill="1" applyBorder="1" applyAlignment="1">
      <alignment/>
      <protection/>
    </xf>
    <xf numFmtId="0" fontId="6" fillId="33" borderId="18" xfId="55" applyFont="1" applyFill="1" applyBorder="1" applyAlignment="1">
      <alignment horizontal="left" vertical="center"/>
      <protection/>
    </xf>
    <xf numFmtId="0" fontId="10" fillId="33" borderId="22" xfId="55" applyFont="1" applyFill="1" applyBorder="1" applyAlignment="1">
      <alignment/>
      <protection/>
    </xf>
    <xf numFmtId="2" fontId="10" fillId="33" borderId="23" xfId="55" applyNumberFormat="1" applyFont="1" applyFill="1" applyBorder="1" applyAlignment="1">
      <alignment/>
      <protection/>
    </xf>
    <xf numFmtId="0" fontId="10" fillId="33" borderId="0" xfId="55" applyFont="1" applyFill="1" applyBorder="1" applyAlignment="1">
      <alignment/>
      <protection/>
    </xf>
    <xf numFmtId="0" fontId="10" fillId="33" borderId="24" xfId="55" applyFont="1" applyFill="1" applyBorder="1" applyAlignment="1">
      <alignment/>
      <protection/>
    </xf>
    <xf numFmtId="0" fontId="10" fillId="33" borderId="25" xfId="55" applyFont="1" applyFill="1" applyBorder="1" applyAlignment="1">
      <alignment/>
      <protection/>
    </xf>
    <xf numFmtId="0" fontId="10" fillId="33" borderId="26" xfId="55" applyFont="1" applyFill="1" applyBorder="1" applyAlignment="1">
      <alignment/>
      <protection/>
    </xf>
    <xf numFmtId="0" fontId="3" fillId="33" borderId="25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4" fontId="9" fillId="34" borderId="18" xfId="55" applyNumberFormat="1" applyFont="1" applyFill="1" applyBorder="1" applyAlignment="1">
      <alignment horizontal="right" vertical="center"/>
      <protection/>
    </xf>
    <xf numFmtId="179" fontId="10" fillId="33" borderId="24" xfId="50" applyNumberFormat="1" applyFont="1" applyFill="1" applyBorder="1" applyAlignment="1">
      <alignment/>
    </xf>
    <xf numFmtId="4" fontId="7" fillId="33" borderId="0" xfId="55" applyNumberFormat="1" applyFont="1" applyFill="1" applyBorder="1" applyAlignment="1">
      <alignment horizontal="right" vertical="center"/>
      <protection/>
    </xf>
    <xf numFmtId="4" fontId="9" fillId="34" borderId="25" xfId="55" applyNumberFormat="1" applyFont="1" applyFill="1" applyBorder="1" applyAlignment="1">
      <alignment horizontal="right" vertical="center"/>
      <protection/>
    </xf>
    <xf numFmtId="179" fontId="9" fillId="33" borderId="26" xfId="50" applyNumberFormat="1" applyFont="1" applyFill="1" applyBorder="1" applyAlignment="1">
      <alignment horizontal="right" vertical="center"/>
    </xf>
    <xf numFmtId="4" fontId="9" fillId="34" borderId="0" xfId="55" applyNumberFormat="1" applyFont="1" applyFill="1" applyBorder="1" applyAlignment="1">
      <alignment horizontal="right" vertical="center"/>
      <protection/>
    </xf>
    <xf numFmtId="39" fontId="9" fillId="33" borderId="26" xfId="50" applyNumberFormat="1" applyFont="1" applyFill="1" applyBorder="1" applyAlignment="1">
      <alignment horizontal="right" vertical="center"/>
    </xf>
    <xf numFmtId="4" fontId="5" fillId="33" borderId="18" xfId="55" applyNumberFormat="1" applyFont="1" applyFill="1" applyBorder="1" applyAlignment="1">
      <alignment horizontal="left" vertical="center"/>
      <protection/>
    </xf>
    <xf numFmtId="179" fontId="9" fillId="33" borderId="24" xfId="50" applyNumberFormat="1" applyFont="1" applyFill="1" applyBorder="1" applyAlignment="1">
      <alignment horizontal="right" vertical="center"/>
    </xf>
    <xf numFmtId="0" fontId="5" fillId="33" borderId="18" xfId="55" applyFont="1" applyFill="1" applyBorder="1" applyAlignment="1">
      <alignment/>
      <protection/>
    </xf>
    <xf numFmtId="0" fontId="5" fillId="33" borderId="0" xfId="55" applyFont="1" applyFill="1" applyBorder="1" applyAlignment="1">
      <alignment/>
      <protection/>
    </xf>
    <xf numFmtId="179" fontId="10" fillId="33" borderId="27" xfId="50" applyNumberFormat="1" applyFont="1" applyFill="1" applyBorder="1" applyAlignment="1">
      <alignment/>
    </xf>
    <xf numFmtId="0" fontId="4" fillId="33" borderId="11" xfId="55" applyFont="1" applyFill="1" applyBorder="1" applyAlignment="1">
      <alignment/>
      <protection/>
    </xf>
    <xf numFmtId="0" fontId="2" fillId="33" borderId="12" xfId="55" applyFont="1" applyFill="1" applyBorder="1" applyAlignment="1">
      <alignment/>
      <protection/>
    </xf>
    <xf numFmtId="4" fontId="9" fillId="34" borderId="11" xfId="55" applyNumberFormat="1" applyFont="1" applyFill="1" applyBorder="1" applyAlignment="1">
      <alignment horizontal="right" vertical="center"/>
      <protection/>
    </xf>
    <xf numFmtId="179" fontId="9" fillId="33" borderId="17" xfId="50" applyNumberFormat="1" applyFont="1" applyFill="1" applyBorder="1" applyAlignment="1">
      <alignment horizontal="right" vertical="center"/>
    </xf>
    <xf numFmtId="0" fontId="4" fillId="33" borderId="19" xfId="55" applyFont="1" applyFill="1" applyBorder="1" applyAlignment="1">
      <alignment/>
      <protection/>
    </xf>
    <xf numFmtId="4" fontId="9" fillId="34" borderId="19" xfId="55" applyNumberFormat="1" applyFont="1" applyFill="1" applyBorder="1" applyAlignment="1">
      <alignment horizontal="right" vertical="center"/>
      <protection/>
    </xf>
    <xf numFmtId="0" fontId="0" fillId="33" borderId="18" xfId="0" applyFill="1" applyBorder="1" applyAlignment="1">
      <alignment/>
    </xf>
    <xf numFmtId="179" fontId="9" fillId="35" borderId="24" xfId="50" applyNumberFormat="1" applyFont="1" applyFill="1" applyBorder="1" applyAlignment="1">
      <alignment horizontal="right" vertical="center"/>
    </xf>
    <xf numFmtId="0" fontId="2" fillId="33" borderId="18" xfId="55" applyFont="1" applyFill="1" applyBorder="1" applyAlignment="1">
      <alignment/>
      <protection/>
    </xf>
    <xf numFmtId="0" fontId="3" fillId="33" borderId="18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" fontId="9" fillId="34" borderId="28" xfId="55" applyNumberFormat="1" applyFont="1" applyFill="1" applyBorder="1" applyAlignment="1">
      <alignment horizontal="right" vertical="center"/>
      <protection/>
    </xf>
    <xf numFmtId="0" fontId="4" fillId="33" borderId="11" xfId="55" applyFont="1" applyFill="1" applyBorder="1" applyAlignment="1">
      <alignment horizontal="left" vertical="center"/>
      <protection/>
    </xf>
    <xf numFmtId="4" fontId="9" fillId="34" borderId="12" xfId="55" applyNumberFormat="1" applyFont="1" applyFill="1" applyBorder="1" applyAlignment="1">
      <alignment horizontal="right" vertical="center"/>
      <protection/>
    </xf>
    <xf numFmtId="4" fontId="10" fillId="34" borderId="18" xfId="55" applyNumberFormat="1" applyFont="1" applyFill="1" applyBorder="1" applyAlignment="1">
      <alignment/>
      <protection/>
    </xf>
    <xf numFmtId="0" fontId="4" fillId="33" borderId="12" xfId="55" applyFont="1" applyFill="1" applyBorder="1" applyAlignment="1">
      <alignment horizontal="left" vertical="center"/>
      <protection/>
    </xf>
    <xf numFmtId="179" fontId="9" fillId="33" borderId="12" xfId="50" applyNumberFormat="1" applyFont="1" applyFill="1" applyBorder="1" applyAlignment="1">
      <alignment horizontal="right" vertical="center"/>
    </xf>
    <xf numFmtId="0" fontId="4" fillId="33" borderId="18" xfId="55" applyFont="1" applyFill="1" applyBorder="1" applyAlignment="1">
      <alignment horizontal="left" vertical="center"/>
      <protection/>
    </xf>
    <xf numFmtId="0" fontId="4" fillId="33" borderId="0" xfId="55" applyFont="1" applyFill="1" applyBorder="1" applyAlignment="1">
      <alignment horizontal="left" vertical="center"/>
      <protection/>
    </xf>
    <xf numFmtId="179" fontId="9" fillId="33" borderId="29" xfId="50" applyNumberFormat="1" applyFont="1" applyFill="1" applyBorder="1" applyAlignment="1">
      <alignment horizontal="right" vertical="center"/>
    </xf>
    <xf numFmtId="4" fontId="9" fillId="34" borderId="14" xfId="55" applyNumberFormat="1" applyFont="1" applyFill="1" applyBorder="1" applyAlignment="1">
      <alignment horizontal="right" vertical="center"/>
      <protection/>
    </xf>
    <xf numFmtId="39" fontId="9" fillId="33" borderId="17" xfId="50" applyNumberFormat="1" applyFont="1" applyFill="1" applyBorder="1" applyAlignment="1">
      <alignment horizontal="right" vertical="center"/>
    </xf>
    <xf numFmtId="4" fontId="4" fillId="33" borderId="11" xfId="55" applyNumberFormat="1" applyFont="1" applyFill="1" applyBorder="1" applyAlignment="1">
      <alignment horizontal="left" vertical="center"/>
      <protection/>
    </xf>
    <xf numFmtId="0" fontId="0" fillId="33" borderId="0" xfId="0" applyFill="1" applyBorder="1" applyAlignment="1">
      <alignment/>
    </xf>
    <xf numFmtId="4" fontId="6" fillId="33" borderId="18" xfId="55" applyNumberFormat="1" applyFont="1" applyFill="1" applyBorder="1" applyAlignment="1">
      <alignment horizontal="left" vertical="center"/>
      <protection/>
    </xf>
    <xf numFmtId="4" fontId="0" fillId="33" borderId="0" xfId="0" applyNumberFormat="1" applyFill="1" applyAlignment="1">
      <alignment/>
    </xf>
    <xf numFmtId="0" fontId="53" fillId="33" borderId="18" xfId="0" applyFont="1" applyFill="1" applyBorder="1" applyAlignment="1">
      <alignment/>
    </xf>
    <xf numFmtId="4" fontId="54" fillId="34" borderId="25" xfId="55" applyNumberFormat="1" applyFont="1" applyFill="1" applyBorder="1" applyAlignment="1">
      <alignment horizontal="right" vertical="center"/>
      <protection/>
    </xf>
    <xf numFmtId="0" fontId="0" fillId="35" borderId="0" xfId="0" applyFill="1" applyAlignment="1">
      <alignment/>
    </xf>
    <xf numFmtId="4" fontId="55" fillId="34" borderId="11" xfId="55" applyNumberFormat="1" applyFont="1" applyFill="1" applyBorder="1" applyAlignment="1">
      <alignment horizontal="right" vertical="center"/>
      <protection/>
    </xf>
    <xf numFmtId="4" fontId="55" fillId="34" borderId="25" xfId="55" applyNumberFormat="1" applyFont="1" applyFill="1" applyBorder="1" applyAlignment="1">
      <alignment horizontal="right" vertical="center"/>
      <protection/>
    </xf>
    <xf numFmtId="179" fontId="9" fillId="33" borderId="27" xfId="50" applyNumberFormat="1" applyFont="1" applyFill="1" applyBorder="1" applyAlignment="1">
      <alignment horizontal="right" vertical="center"/>
    </xf>
    <xf numFmtId="0" fontId="0" fillId="33" borderId="30" xfId="0" applyFill="1" applyBorder="1" applyAlignment="1">
      <alignment/>
    </xf>
    <xf numFmtId="4" fontId="9" fillId="34" borderId="30" xfId="55" applyNumberFormat="1" applyFont="1" applyFill="1" applyBorder="1" applyAlignment="1">
      <alignment horizontal="right" vertical="center"/>
      <protection/>
    </xf>
    <xf numFmtId="179" fontId="9" fillId="35" borderId="31" xfId="50" applyNumberFormat="1" applyFont="1" applyFill="1" applyBorder="1" applyAlignment="1">
      <alignment horizontal="right" vertical="center"/>
    </xf>
    <xf numFmtId="0" fontId="5" fillId="33" borderId="19" xfId="55" applyFont="1" applyFill="1" applyBorder="1" applyAlignment="1">
      <alignment horizontal="left" vertical="center"/>
      <protection/>
    </xf>
    <xf numFmtId="0" fontId="5" fillId="33" borderId="20" xfId="55" applyFont="1" applyFill="1" applyBorder="1" applyAlignment="1">
      <alignment horizontal="left" vertical="center"/>
      <protection/>
    </xf>
    <xf numFmtId="179" fontId="9" fillId="33" borderId="32" xfId="50" applyNumberFormat="1" applyFont="1" applyFill="1" applyBorder="1" applyAlignment="1">
      <alignment horizontal="right" vertical="center"/>
    </xf>
    <xf numFmtId="0" fontId="2" fillId="33" borderId="20" xfId="55" applyFont="1" applyFill="1" applyBorder="1" applyAlignment="1">
      <alignment/>
      <protection/>
    </xf>
    <xf numFmtId="0" fontId="2" fillId="33" borderId="16" xfId="55" applyFont="1" applyFill="1" applyBorder="1" applyAlignment="1">
      <alignment/>
      <protection/>
    </xf>
    <xf numFmtId="4" fontId="9" fillId="34" borderId="20" xfId="55" applyNumberFormat="1" applyFont="1" applyFill="1" applyBorder="1" applyAlignment="1">
      <alignment horizontal="right" vertical="center"/>
      <protection/>
    </xf>
    <xf numFmtId="4" fontId="9" fillId="34" borderId="16" xfId="55" applyNumberFormat="1" applyFont="1" applyFill="1" applyBorder="1" applyAlignment="1">
      <alignment horizontal="right" vertical="center"/>
      <protection/>
    </xf>
    <xf numFmtId="4" fontId="10" fillId="34" borderId="0" xfId="55" applyNumberFormat="1" applyFont="1" applyFill="1" applyBorder="1" applyAlignment="1">
      <alignment/>
      <protection/>
    </xf>
    <xf numFmtId="179" fontId="9" fillId="35" borderId="27" xfId="50" applyNumberFormat="1" applyFont="1" applyFill="1" applyBorder="1" applyAlignment="1">
      <alignment horizontal="right" vertical="center"/>
    </xf>
    <xf numFmtId="4" fontId="10" fillId="34" borderId="19" xfId="55" applyNumberFormat="1" applyFont="1" applyFill="1" applyBorder="1" applyAlignment="1">
      <alignment/>
      <protection/>
    </xf>
    <xf numFmtId="179" fontId="9" fillId="35" borderId="21" xfId="50" applyNumberFormat="1" applyFont="1" applyFill="1" applyBorder="1" applyAlignment="1">
      <alignment horizontal="right" vertical="center"/>
    </xf>
    <xf numFmtId="0" fontId="0" fillId="0" borderId="33" xfId="0" applyBorder="1" applyAlignment="1">
      <alignment horizontal="left" vertical="center"/>
    </xf>
    <xf numFmtId="0" fontId="0" fillId="33" borderId="0" xfId="0" applyFill="1" applyAlignment="1">
      <alignment horizontal="left"/>
    </xf>
    <xf numFmtId="0" fontId="0" fillId="0" borderId="33" xfId="0" applyBorder="1" applyAlignment="1">
      <alignment horizontal="center" vertical="center"/>
    </xf>
    <xf numFmtId="0" fontId="4" fillId="0" borderId="0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33" borderId="0" xfId="55" applyFont="1" applyFill="1" applyBorder="1" applyAlignment="1">
      <alignment horizontal="center" vertical="center"/>
      <protection/>
    </xf>
    <xf numFmtId="49" fontId="4" fillId="33" borderId="11" xfId="55" applyNumberFormat="1" applyFont="1" applyFill="1" applyBorder="1" applyAlignment="1">
      <alignment horizontal="center" vertical="center"/>
      <protection/>
    </xf>
    <xf numFmtId="49" fontId="4" fillId="33" borderId="17" xfId="55" applyNumberFormat="1" applyFont="1" applyFill="1" applyBorder="1" applyAlignment="1">
      <alignment horizontal="center" vertical="center"/>
      <protection/>
    </xf>
    <xf numFmtId="49" fontId="4" fillId="0" borderId="12" xfId="55" applyNumberFormat="1" applyFont="1" applyFill="1" applyBorder="1" applyAlignment="1">
      <alignment horizontal="center" vertical="center"/>
      <protection/>
    </xf>
    <xf numFmtId="49" fontId="4" fillId="0" borderId="17" xfId="55" applyNumberFormat="1" applyFont="1" applyFill="1" applyBorder="1" applyAlignment="1">
      <alignment horizontal="center" vertical="center"/>
      <protection/>
    </xf>
    <xf numFmtId="0" fontId="5" fillId="33" borderId="34" xfId="55" applyFont="1" applyFill="1" applyBorder="1" applyAlignment="1">
      <alignment horizontal="center" vertical="center"/>
      <protection/>
    </xf>
    <xf numFmtId="0" fontId="4" fillId="33" borderId="35" xfId="55" applyFont="1" applyFill="1" applyBorder="1" applyAlignment="1">
      <alignment horizontal="center" vertical="center"/>
      <protection/>
    </xf>
    <xf numFmtId="0" fontId="4" fillId="33" borderId="36" xfId="55" applyFont="1" applyFill="1" applyBorder="1" applyAlignment="1">
      <alignment horizontal="center" vertical="center"/>
      <protection/>
    </xf>
    <xf numFmtId="0" fontId="11" fillId="33" borderId="0" xfId="0" applyFont="1" applyFill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4" fontId="4" fillId="33" borderId="35" xfId="55" applyNumberFormat="1" applyFont="1" applyFill="1" applyBorder="1" applyAlignment="1">
      <alignment horizontal="center" vertical="center"/>
      <protection/>
    </xf>
    <xf numFmtId="4" fontId="4" fillId="33" borderId="36" xfId="55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seño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76200</xdr:rowOff>
    </xdr:from>
    <xdr:to>
      <xdr:col>0</xdr:col>
      <xdr:colOff>1000125</xdr:colOff>
      <xdr:row>1</xdr:row>
      <xdr:rowOff>171450</xdr:rowOff>
    </xdr:to>
    <xdr:sp macro="[0]!Delete">
      <xdr:nvSpPr>
        <xdr:cNvPr id="1" name="2 Rectángulo"/>
        <xdr:cNvSpPr>
          <a:spLocks/>
        </xdr:cNvSpPr>
      </xdr:nvSpPr>
      <xdr:spPr>
        <a:xfrm>
          <a:off x="104775" y="76200"/>
          <a:ext cx="895350" cy="33337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D9D9D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BORRAR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N53"/>
  <sheetViews>
    <sheetView tabSelected="1" zoomScale="80" zoomScaleNormal="80" zoomScalePageLayoutView="0" workbookViewId="0" topLeftCell="A1">
      <selection activeCell="B2" sqref="B2:I2"/>
    </sheetView>
  </sheetViews>
  <sheetFormatPr defaultColWidth="11.421875" defaultRowHeight="15"/>
  <cols>
    <col min="1" max="1" width="17.140625" style="2" customWidth="1"/>
    <col min="2" max="2" width="37.57421875" style="2" customWidth="1"/>
    <col min="3" max="3" width="46.00390625" style="2" customWidth="1"/>
    <col min="4" max="4" width="13.57421875" style="2" hidden="1" customWidth="1"/>
    <col min="5" max="5" width="11.421875" style="2" hidden="1" customWidth="1"/>
    <col min="6" max="6" width="15.8515625" style="2" customWidth="1"/>
    <col min="7" max="7" width="9.28125" style="2" customWidth="1"/>
    <col min="8" max="8" width="16.28125" style="2" customWidth="1"/>
    <col min="9" max="9" width="12.00390625" style="2" customWidth="1"/>
    <col min="10" max="10" width="7.8515625" style="2" customWidth="1"/>
    <col min="11" max="11" width="11.00390625" style="2" customWidth="1"/>
    <col min="12" max="12" width="3.8515625" style="2" customWidth="1"/>
    <col min="13" max="16384" width="11.421875" style="2" customWidth="1"/>
  </cols>
  <sheetData>
    <row r="1" spans="2:12" ht="18.75">
      <c r="B1" s="1" t="s">
        <v>75</v>
      </c>
      <c r="K1" s="3"/>
      <c r="L1" s="3"/>
    </row>
    <row r="2" spans="2:12" ht="15">
      <c r="B2" s="93" t="s">
        <v>0</v>
      </c>
      <c r="C2" s="93"/>
      <c r="D2" s="93"/>
      <c r="E2" s="93"/>
      <c r="F2" s="93"/>
      <c r="G2" s="93"/>
      <c r="H2" s="93"/>
      <c r="I2" s="93"/>
      <c r="K2" s="3"/>
      <c r="L2" s="3"/>
    </row>
    <row r="3" spans="2:12" ht="15">
      <c r="B3" s="94" t="s">
        <v>78</v>
      </c>
      <c r="C3" s="94"/>
      <c r="D3" s="94"/>
      <c r="E3" s="94"/>
      <c r="F3" s="94"/>
      <c r="G3" s="94"/>
      <c r="H3" s="94"/>
      <c r="I3" s="94"/>
      <c r="K3" s="3"/>
      <c r="L3" s="3"/>
    </row>
    <row r="4" spans="2:12" ht="15.75" thickBot="1">
      <c r="B4" s="95" t="s">
        <v>2</v>
      </c>
      <c r="C4" s="95"/>
      <c r="D4" s="95"/>
      <c r="E4" s="95"/>
      <c r="F4" s="95"/>
      <c r="G4" s="95"/>
      <c r="H4" s="95"/>
      <c r="I4" s="95"/>
      <c r="K4" s="3"/>
      <c r="L4" s="3"/>
    </row>
    <row r="5" spans="2:12" ht="15.75" thickBot="1">
      <c r="B5" s="6"/>
      <c r="C5" s="6"/>
      <c r="D5" s="96" t="s">
        <v>58</v>
      </c>
      <c r="E5" s="97"/>
      <c r="F5" s="98" t="s">
        <v>76</v>
      </c>
      <c r="G5" s="99"/>
      <c r="H5" s="96" t="s">
        <v>77</v>
      </c>
      <c r="I5" s="97"/>
      <c r="K5" s="7"/>
      <c r="L5" s="7"/>
    </row>
    <row r="6" spans="2:12" ht="15.75" thickBot="1">
      <c r="B6" s="8"/>
      <c r="C6" s="9"/>
      <c r="D6" s="10" t="s">
        <v>53</v>
      </c>
      <c r="E6" s="11" t="s">
        <v>5</v>
      </c>
      <c r="F6" s="10" t="s">
        <v>53</v>
      </c>
      <c r="G6" s="12" t="s">
        <v>5</v>
      </c>
      <c r="H6" s="10" t="s">
        <v>53</v>
      </c>
      <c r="I6" s="12" t="s">
        <v>5</v>
      </c>
      <c r="K6" s="13"/>
      <c r="L6" s="13"/>
    </row>
    <row r="7" spans="2:12" ht="15">
      <c r="B7" s="79"/>
      <c r="C7" s="80"/>
      <c r="D7" s="19"/>
      <c r="E7" s="21"/>
      <c r="F7" s="20"/>
      <c r="G7" s="21"/>
      <c r="H7" s="19"/>
      <c r="I7" s="21"/>
      <c r="K7" s="22"/>
      <c r="L7" s="22"/>
    </row>
    <row r="8" spans="2:12" ht="15">
      <c r="B8" s="18" t="s">
        <v>6</v>
      </c>
      <c r="C8" s="6"/>
      <c r="D8" s="32">
        <v>0</v>
      </c>
      <c r="E8" s="51"/>
      <c r="F8" s="32">
        <v>0</v>
      </c>
      <c r="G8" s="33"/>
      <c r="H8" s="37">
        <v>0</v>
      </c>
      <c r="I8" s="33"/>
      <c r="K8" s="22"/>
      <c r="L8" s="22"/>
    </row>
    <row r="9" spans="2:12" ht="15">
      <c r="B9" s="41" t="s">
        <v>9</v>
      </c>
      <c r="C9" s="22"/>
      <c r="D9" s="32">
        <v>0</v>
      </c>
      <c r="E9" s="33"/>
      <c r="F9" s="32">
        <v>0</v>
      </c>
      <c r="G9" s="33"/>
      <c r="H9" s="37">
        <v>0</v>
      </c>
      <c r="I9" s="33"/>
      <c r="K9" s="22"/>
      <c r="L9" s="22"/>
    </row>
    <row r="10" spans="2:12" ht="15">
      <c r="B10" s="41"/>
      <c r="C10" s="42" t="s">
        <v>52</v>
      </c>
      <c r="D10" s="32">
        <v>0</v>
      </c>
      <c r="E10" s="33"/>
      <c r="F10" s="32">
        <v>0</v>
      </c>
      <c r="G10" s="33"/>
      <c r="H10" s="37"/>
      <c r="I10" s="33"/>
      <c r="K10" s="22"/>
      <c r="L10" s="22"/>
    </row>
    <row r="11" spans="2:12" ht="15">
      <c r="B11" s="41"/>
      <c r="C11" s="42"/>
      <c r="D11" s="32"/>
      <c r="E11" s="33"/>
      <c r="F11" s="32"/>
      <c r="G11" s="33"/>
      <c r="H11" s="37"/>
      <c r="I11" s="33"/>
      <c r="K11" s="34"/>
      <c r="L11" s="34"/>
    </row>
    <row r="12" spans="2:12" ht="15.75" thickBot="1">
      <c r="B12" s="41"/>
      <c r="C12" s="22"/>
      <c r="D12" s="32"/>
      <c r="E12" s="33"/>
      <c r="F12" s="32"/>
      <c r="G12" s="43"/>
      <c r="H12" s="37"/>
      <c r="I12" s="33"/>
      <c r="K12" s="34"/>
      <c r="L12" s="34"/>
    </row>
    <row r="13" spans="2:12" ht="15.75" thickBot="1">
      <c r="B13" s="44" t="s">
        <v>12</v>
      </c>
      <c r="C13" s="45"/>
      <c r="D13" s="46">
        <f>SUM(D8:D12)</f>
        <v>0</v>
      </c>
      <c r="E13" s="47">
        <f>ABS(_xlfn.IFERROR(D13/D$45*100,0))</f>
        <v>0</v>
      </c>
      <c r="F13" s="46">
        <f>SUM(F8:F12)</f>
        <v>0</v>
      </c>
      <c r="G13" s="47">
        <f>_xlfn.IFERROR(ABS(H13/$H$13*100),0)</f>
        <v>0</v>
      </c>
      <c r="H13" s="57">
        <f>SUM(H8:H12)</f>
        <v>0</v>
      </c>
      <c r="I13" s="47">
        <f>ABS(_xlfn.IFERROR(#REF!/#REF!*100,0))</f>
        <v>0</v>
      </c>
      <c r="K13" s="34"/>
      <c r="L13" s="34"/>
    </row>
    <row r="14" spans="2:12" ht="15">
      <c r="B14" s="48"/>
      <c r="C14" s="82"/>
      <c r="D14" s="49"/>
      <c r="E14" s="51">
        <f>+IF($C14="","",ABS(_xlfn.IFERROR(D14/#REF!*100,0)))</f>
      </c>
      <c r="F14" s="49"/>
      <c r="G14" s="51">
        <f aca="true" t="shared" si="0" ref="G14:G20">+IF($C14="","",ABS(_xlfn.IFERROR(H14/$H$13*100,0)))</f>
      </c>
      <c r="H14" s="84"/>
      <c r="I14" s="51">
        <f>+IF($C14="","",ABS(_xlfn.IFERROR(#REF!/#REF!*100,0)))</f>
      </c>
      <c r="K14" s="34"/>
      <c r="L14" s="34"/>
    </row>
    <row r="15" spans="2:12" ht="15">
      <c r="B15" s="50"/>
      <c r="C15" s="6" t="s">
        <v>17</v>
      </c>
      <c r="D15" s="32">
        <v>0</v>
      </c>
      <c r="E15" s="51">
        <f>+IF($C15="","",ABS(_xlfn.IFERROR(D15/D$45*100,0)))</f>
        <v>0</v>
      </c>
      <c r="F15" s="32">
        <v>0</v>
      </c>
      <c r="G15" s="51">
        <f>+IF($C15="","",ABS(_xlfn.IFERROR(F15/F$45*100,0)))</f>
        <v>0</v>
      </c>
      <c r="H15" s="37">
        <v>0</v>
      </c>
      <c r="I15" s="51">
        <f>+IF($C15="","",ABS(_xlfn.IFERROR(H15/H$45*100,0)))</f>
        <v>0</v>
      </c>
      <c r="K15" s="34"/>
      <c r="L15" s="34"/>
    </row>
    <row r="16" spans="2:12" ht="15">
      <c r="B16" s="50"/>
      <c r="C16" s="6" t="s">
        <v>73</v>
      </c>
      <c r="D16" s="32">
        <v>0</v>
      </c>
      <c r="E16" s="51">
        <f>+IF($C16="","",ABS(_xlfn.IFERROR(D16/D$45*100,0)))</f>
        <v>0</v>
      </c>
      <c r="F16" s="32">
        <v>0</v>
      </c>
      <c r="G16" s="51">
        <f>+IF($C16="","",ABS(_xlfn.IFERROR(F16/F$45*100,0)))</f>
        <v>0</v>
      </c>
      <c r="H16" s="37">
        <v>0</v>
      </c>
      <c r="I16" s="51">
        <f>+IF($C16="","",ABS(_xlfn.IFERROR(H16/H$45*100,0)))</f>
        <v>0</v>
      </c>
      <c r="K16" s="34"/>
      <c r="L16" s="34"/>
    </row>
    <row r="17" spans="2:12" ht="15">
      <c r="B17" s="50"/>
      <c r="C17" s="6" t="s">
        <v>22</v>
      </c>
      <c r="D17" s="32">
        <v>0</v>
      </c>
      <c r="E17" s="51">
        <f>+IF($C17="","",ABS(_xlfn.IFERROR(D17/D$45*100,0)))</f>
        <v>0</v>
      </c>
      <c r="F17" s="32">
        <v>0</v>
      </c>
      <c r="G17" s="51">
        <f>+IF($C17="","",ABS(_xlfn.IFERROR(F17/F$45*100,0)))</f>
        <v>0</v>
      </c>
      <c r="H17" s="37">
        <v>0</v>
      </c>
      <c r="I17" s="51">
        <f>+IF($C17="","",ABS(_xlfn.IFERROR(H17/H$45*100,0)))</f>
        <v>0</v>
      </c>
      <c r="K17" s="34"/>
      <c r="L17" s="34"/>
    </row>
    <row r="18" spans="2:12" ht="15">
      <c r="B18" s="52"/>
      <c r="C18" s="67"/>
      <c r="D18" s="32"/>
      <c r="E18" s="51">
        <f>+IF($C18="","",ABS(_xlfn.IFERROR(D18/#REF!*100,0)))</f>
      </c>
      <c r="F18" s="32"/>
      <c r="G18" s="51">
        <f t="shared" si="0"/>
      </c>
      <c r="H18" s="37"/>
      <c r="I18" s="51">
        <f>+IF($C18="","",ABS(_xlfn.IFERROR(#REF!/#REF!*100,0)))</f>
      </c>
      <c r="K18" s="34"/>
      <c r="L18" s="34"/>
    </row>
    <row r="19" spans="2:12" ht="15">
      <c r="B19" s="52"/>
      <c r="C19" s="67"/>
      <c r="D19" s="32"/>
      <c r="E19" s="51">
        <f>+IF($C19="","",ABS(_xlfn.IFERROR(D19/#REF!*100,0)))</f>
      </c>
      <c r="F19" s="32"/>
      <c r="G19" s="51">
        <f t="shared" si="0"/>
      </c>
      <c r="H19" s="37"/>
      <c r="I19" s="51">
        <f>+IF($C19="","",ABS(_xlfn.IFERROR(#REF!/#REF!*100,0)))</f>
      </c>
      <c r="K19" s="34"/>
      <c r="L19" s="34"/>
    </row>
    <row r="20" spans="2:12" ht="15">
      <c r="B20" s="76"/>
      <c r="C20" s="83"/>
      <c r="D20" s="77"/>
      <c r="E20" s="78">
        <f>+IF($C20="","",ABS(_xlfn.IFERROR(D20/#REF!*100,0)))</f>
      </c>
      <c r="F20" s="77"/>
      <c r="G20" s="78">
        <f t="shared" si="0"/>
      </c>
      <c r="H20" s="85"/>
      <c r="I20" s="78">
        <f>+IF($C20="","",ABS(_xlfn.IFERROR(#REF!/#REF!*100,0)))</f>
      </c>
      <c r="K20" s="34"/>
      <c r="L20" s="34"/>
    </row>
    <row r="21" spans="1:12" ht="15">
      <c r="A21" s="67"/>
      <c r="B21" s="61" t="s">
        <v>24</v>
      </c>
      <c r="C21" s="6"/>
      <c r="D21" s="32">
        <f>SUM(D15:D20)</f>
        <v>0</v>
      </c>
      <c r="E21" s="40">
        <f>ABS(_xlfn.IFERROR(D21/D$45*100,0))</f>
        <v>0</v>
      </c>
      <c r="F21" s="32">
        <f>SUM(F15:F20)</f>
        <v>0</v>
      </c>
      <c r="G21" s="81">
        <f>ABS(_xlfn.IFERROR(F21/F$45*100,0))</f>
        <v>0</v>
      </c>
      <c r="H21" s="37">
        <f>SUM(H15:H20)</f>
        <v>0</v>
      </c>
      <c r="I21" s="40">
        <f>ABS(_xlfn.IFERROR(H21/H$45*100,0))</f>
        <v>0</v>
      </c>
      <c r="K21" s="34"/>
      <c r="L21" s="34"/>
    </row>
    <row r="22" spans="1:12" ht="15.75" thickBot="1">
      <c r="A22" s="67"/>
      <c r="B22" s="52"/>
      <c r="C22" s="22"/>
      <c r="D22" s="58"/>
      <c r="E22" s="40"/>
      <c r="F22" s="58"/>
      <c r="G22" s="75"/>
      <c r="H22" s="86"/>
      <c r="I22" s="40"/>
      <c r="K22" s="34"/>
      <c r="L22" s="34"/>
    </row>
    <row r="23" spans="2:12" ht="15.75" thickBot="1">
      <c r="B23" s="56" t="s">
        <v>27</v>
      </c>
      <c r="C23" s="59"/>
      <c r="D23" s="46">
        <f>D13+D21</f>
        <v>0</v>
      </c>
      <c r="E23" s="47">
        <f>ABS(_xlfn.IFERROR(D23/D$45*100,0))</f>
        <v>0</v>
      </c>
      <c r="F23" s="46">
        <f>F13+F21</f>
        <v>0</v>
      </c>
      <c r="G23" s="47">
        <f>ABS(_xlfn.IFERROR(F23/F$45*100,0))</f>
        <v>0</v>
      </c>
      <c r="H23" s="57">
        <f>H13+H21</f>
        <v>0</v>
      </c>
      <c r="I23" s="47">
        <f>ABS(_xlfn.IFERROR(H23/H$45*100,0))</f>
        <v>0</v>
      </c>
      <c r="K23" s="34"/>
      <c r="L23" s="34"/>
    </row>
    <row r="24" spans="2:12" ht="15">
      <c r="B24" s="61"/>
      <c r="C24" s="62"/>
      <c r="D24" s="32"/>
      <c r="E24" s="51">
        <f>+IF($C24="","",ABS(_xlfn.IFERROR(D24/#REF!*100,0)))</f>
      </c>
      <c r="F24" s="32"/>
      <c r="G24" s="40"/>
      <c r="H24" s="37"/>
      <c r="I24" s="51">
        <f>+IF($C24="","",ABS(_xlfn.IFERROR(#REF!/#REF!*100,0)))</f>
      </c>
      <c r="K24" s="34"/>
      <c r="L24" s="34"/>
    </row>
    <row r="25" spans="2:12" ht="15">
      <c r="B25" s="52"/>
      <c r="C25" s="6" t="s">
        <v>30</v>
      </c>
      <c r="D25" s="32">
        <v>0</v>
      </c>
      <c r="E25" s="51">
        <f>+IF($C25="","",ABS(_xlfn.IFERROR(D25/D$45*100,0)))</f>
        <v>0</v>
      </c>
      <c r="F25" s="32">
        <v>0</v>
      </c>
      <c r="G25" s="51">
        <f>+IF($C25="","",ABS(_xlfn.IFERROR(F25/F$45*100,0)))</f>
        <v>0</v>
      </c>
      <c r="H25" s="37">
        <v>0</v>
      </c>
      <c r="I25" s="51">
        <f>+IF($C25="","",ABS(_xlfn.IFERROR(H25/H$45*100,0)))</f>
        <v>0</v>
      </c>
      <c r="K25" s="34"/>
      <c r="L25" s="34"/>
    </row>
    <row r="26" spans="2:13" ht="15">
      <c r="B26" s="52"/>
      <c r="C26" s="6" t="s">
        <v>33</v>
      </c>
      <c r="D26" s="32">
        <v>0</v>
      </c>
      <c r="E26" s="51">
        <f>+IF($C26="","",ABS(_xlfn.IFERROR(D26/D$45*100,0)))</f>
        <v>0</v>
      </c>
      <c r="F26" s="32">
        <v>0</v>
      </c>
      <c r="G26" s="51">
        <f>+IF($C26="","",ABS(_xlfn.IFERROR(F26/F$45*100,0)))</f>
        <v>0</v>
      </c>
      <c r="H26" s="37">
        <v>0</v>
      </c>
      <c r="I26" s="51">
        <f>+IF($C26="","",ABS(_xlfn.IFERROR(H26/H$45*100,0)))</f>
        <v>0</v>
      </c>
      <c r="K26" s="34"/>
      <c r="L26" s="34"/>
      <c r="M26" s="67"/>
    </row>
    <row r="27" spans="2:12" ht="15">
      <c r="B27" s="52"/>
      <c r="C27" s="67"/>
      <c r="D27" s="32"/>
      <c r="E27" s="51">
        <f>+IF($C27="","",ABS(_xlfn.IFERROR(D27/#REF!*100,0)))</f>
      </c>
      <c r="F27" s="32"/>
      <c r="G27" s="51">
        <f>+IF($C27="","",ABS(_xlfn.IFERROR(H27/$H$13*100,0)))</f>
      </c>
      <c r="H27" s="37"/>
      <c r="I27" s="51">
        <f>+IF($C27="","",ABS(_xlfn.IFERROR(#REF!/#REF!*100,0)))</f>
      </c>
      <c r="K27" s="34"/>
      <c r="L27" s="34"/>
    </row>
    <row r="28" spans="2:12" ht="15">
      <c r="B28" s="52"/>
      <c r="C28" s="6"/>
      <c r="D28" s="32"/>
      <c r="E28" s="51">
        <f>+IF($C28="","",ABS(_xlfn.IFERROR(D28/#REF!*100,0)))</f>
      </c>
      <c r="F28" s="32"/>
      <c r="G28" s="51">
        <f>+IF($C28="","",ABS(_xlfn.IFERROR(H28/$H$13*100,0)))</f>
      </c>
      <c r="H28" s="37"/>
      <c r="I28" s="51">
        <f>+IF($C28="","",ABS(_xlfn.IFERROR(#REF!/#REF!*100,0)))</f>
      </c>
      <c r="K28" s="22"/>
      <c r="L28" s="22"/>
    </row>
    <row r="29" spans="2:12" ht="15">
      <c r="B29" s="52"/>
      <c r="C29" s="54"/>
      <c r="D29" s="32"/>
      <c r="E29" s="51">
        <f>+IF($C29="","",ABS(_xlfn.IFERROR(D29/#REF!*100,0)))</f>
      </c>
      <c r="F29" s="32"/>
      <c r="G29" s="51">
        <f>+IF($C29="","",ABS(_xlfn.IFERROR(H29/$H$13*100,0)))</f>
      </c>
      <c r="H29" s="37"/>
      <c r="I29" s="51">
        <f>+IF($C29="","",ABS(_xlfn.IFERROR(#REF!/#REF!*100,0)))</f>
      </c>
      <c r="K29" s="34"/>
      <c r="L29" s="34"/>
    </row>
    <row r="30" spans="2:12" ht="15.75" thickBot="1">
      <c r="B30" s="52"/>
      <c r="C30" s="6"/>
      <c r="D30" s="32"/>
      <c r="E30" s="51">
        <f>+IF($C30="","",ABS(_xlfn.IFERROR(D30/#REF!*100,0)))</f>
      </c>
      <c r="F30" s="32"/>
      <c r="G30" s="51">
        <f>+IF($C30="","",ABS(_xlfn.IFERROR(H30/$H$13*100,0)))</f>
      </c>
      <c r="H30" s="37"/>
      <c r="I30" s="51">
        <f>+IF($C30="","",ABS(_xlfn.IFERROR(#REF!/#REF!*100,0)))</f>
      </c>
      <c r="K30" s="34"/>
      <c r="L30" s="34"/>
    </row>
    <row r="31" spans="2:12" ht="15.75" thickBot="1">
      <c r="B31" s="56" t="s">
        <v>38</v>
      </c>
      <c r="C31" s="59"/>
      <c r="D31" s="46">
        <f>SUM(D23:D30)</f>
        <v>0</v>
      </c>
      <c r="E31" s="47">
        <f>_xlfn.IFERROR(D31/D$45*100,0)</f>
        <v>0</v>
      </c>
      <c r="F31" s="46">
        <f>SUM(F23:F30)</f>
        <v>0</v>
      </c>
      <c r="G31" s="47">
        <f>ABS(_xlfn.IFERROR(F31/F$45*100,0))</f>
        <v>0</v>
      </c>
      <c r="H31" s="57">
        <f>SUM(H23:H30)</f>
        <v>0</v>
      </c>
      <c r="I31" s="47">
        <f>_xlfn.IFERROR(H31/H$45*100,0)</f>
        <v>0</v>
      </c>
      <c r="K31" s="34"/>
      <c r="L31" s="34"/>
    </row>
    <row r="32" spans="2:12" ht="15">
      <c r="B32" s="61"/>
      <c r="C32" s="62"/>
      <c r="D32" s="32"/>
      <c r="E32" s="51">
        <f>+IF($C32="","",ABS(_xlfn.IFERROR(D32/#REF!*100,0)))</f>
      </c>
      <c r="F32" s="32"/>
      <c r="G32" s="40"/>
      <c r="H32" s="37"/>
      <c r="I32" s="51">
        <f>+IF($C32="","",ABS(_xlfn.IFERROR(#REF!/#REF!*100,0)))</f>
      </c>
      <c r="K32" s="34"/>
      <c r="L32" s="34"/>
    </row>
    <row r="33" spans="2:12" ht="15">
      <c r="B33" s="61"/>
      <c r="C33" s="6" t="s">
        <v>60</v>
      </c>
      <c r="D33" s="32">
        <v>0</v>
      </c>
      <c r="E33" s="51">
        <f>+IF($C33="","",ABS(_xlfn.IFERROR(D33/D$45*100,0)))</f>
        <v>0</v>
      </c>
      <c r="F33" s="32">
        <v>0</v>
      </c>
      <c r="G33" s="51">
        <f>+IF($C33="","",ABS(_xlfn.IFERROR(F33/F$45*100,0)))</f>
        <v>0</v>
      </c>
      <c r="H33" s="37">
        <v>0</v>
      </c>
      <c r="I33" s="51">
        <f>+IF($C33="","",ABS(_xlfn.IFERROR(H33/H$45*100,0)))</f>
        <v>0</v>
      </c>
      <c r="K33" s="34"/>
      <c r="L33" s="34"/>
    </row>
    <row r="34" spans="2:13" ht="15">
      <c r="B34" s="52"/>
      <c r="C34" s="6" t="s">
        <v>61</v>
      </c>
      <c r="D34" s="32">
        <v>0</v>
      </c>
      <c r="E34" s="51">
        <f>+IF($C34="","",ABS(_xlfn.IFERROR(D34/D$45*100,0)))</f>
        <v>0</v>
      </c>
      <c r="F34" s="32">
        <v>0</v>
      </c>
      <c r="G34" s="51">
        <f>+IF($C34="","",ABS(_xlfn.IFERROR(F34/F$45*100,0)))</f>
        <v>0</v>
      </c>
      <c r="H34" s="37">
        <v>0</v>
      </c>
      <c r="I34" s="51">
        <f>+IF($C34="","",ABS(_xlfn.IFERROR(H34/H$45*100,0)))</f>
        <v>0</v>
      </c>
      <c r="K34" s="34"/>
      <c r="L34" s="34"/>
      <c r="M34" s="67"/>
    </row>
    <row r="35" spans="2:12" ht="15">
      <c r="B35" s="52"/>
      <c r="C35" s="6" t="s">
        <v>62</v>
      </c>
      <c r="D35" s="32">
        <v>0</v>
      </c>
      <c r="E35" s="51">
        <f>+IF($C35="","",ABS(_xlfn.IFERROR(D35/D$45*100,0)))</f>
        <v>0</v>
      </c>
      <c r="F35" s="32">
        <v>0</v>
      </c>
      <c r="G35" s="51">
        <f>+IF($C35="","",ABS(_xlfn.IFERROR(F35/F$45*100,0)))</f>
        <v>0</v>
      </c>
      <c r="H35" s="37">
        <v>0</v>
      </c>
      <c r="I35" s="51">
        <f>+IF($C35="","",ABS(_xlfn.IFERROR(H35/H$45*100,0)))</f>
        <v>0</v>
      </c>
      <c r="K35" s="34"/>
      <c r="L35" s="34"/>
    </row>
    <row r="36" spans="2:13" ht="15">
      <c r="B36" s="52"/>
      <c r="C36" s="6" t="s">
        <v>59</v>
      </c>
      <c r="D36" s="32">
        <v>0</v>
      </c>
      <c r="E36" s="51">
        <f>+IF($C36="","",ABS(_xlfn.IFERROR(D36/D$45*100,0)))</f>
        <v>0</v>
      </c>
      <c r="F36" s="32">
        <v>0</v>
      </c>
      <c r="G36" s="51">
        <f>+IF($C36="","",ABS(_xlfn.IFERROR(F36/F$45*100,0)))</f>
        <v>0</v>
      </c>
      <c r="H36" s="37">
        <v>0</v>
      </c>
      <c r="I36" s="51">
        <f>+IF($C36="","",ABS(_xlfn.IFERROR(H36/H$45*100,0)))</f>
        <v>0</v>
      </c>
      <c r="K36" s="22"/>
      <c r="L36" s="22"/>
      <c r="M36" s="67"/>
    </row>
    <row r="37" spans="2:12" ht="15">
      <c r="B37" s="52"/>
      <c r="C37" s="6" t="s">
        <v>63</v>
      </c>
      <c r="D37" s="32">
        <v>0</v>
      </c>
      <c r="E37" s="51">
        <f>+IF($C37="","",ABS(_xlfn.IFERROR(D37/D$45*100,0)))</f>
        <v>0</v>
      </c>
      <c r="F37" s="32">
        <v>0</v>
      </c>
      <c r="G37" s="51">
        <f>+IF($C37="","",ABS(_xlfn.IFERROR(F37/F$45*100,0)))</f>
        <v>0</v>
      </c>
      <c r="H37" s="37">
        <v>0</v>
      </c>
      <c r="I37" s="51">
        <f>+IF($C37="","",ABS(_xlfn.IFERROR(H37/H$45*100,0)))</f>
        <v>0</v>
      </c>
      <c r="K37" s="22"/>
      <c r="L37" s="22"/>
    </row>
    <row r="38" spans="2:12" ht="15">
      <c r="B38" s="50"/>
      <c r="C38" s="67"/>
      <c r="D38" s="32"/>
      <c r="E38" s="51">
        <f>+IF($C38="","",ABS(_xlfn.IFERROR(D38/#REF!*100,0)))</f>
      </c>
      <c r="F38" s="32"/>
      <c r="G38" s="51">
        <f>+IF($C38="","",ABS(_xlfn.IFERROR(H38/$H$13*100,0)))</f>
      </c>
      <c r="H38" s="37"/>
      <c r="I38" s="51">
        <f>+IF($C38="","",ABS(_xlfn.IFERROR(#REF!/#REF!*100,0)))</f>
      </c>
      <c r="K38" s="34"/>
      <c r="L38" s="34"/>
    </row>
    <row r="39" spans="2:12" ht="15">
      <c r="B39" s="50"/>
      <c r="C39" s="6"/>
      <c r="D39" s="32"/>
      <c r="E39" s="51">
        <f>+IF($C39="","",ABS(_xlfn.IFERROR(D39/#REF!*100,0)))</f>
      </c>
      <c r="F39" s="32"/>
      <c r="G39" s="51">
        <f>+IF($C39="","",ABS(_xlfn.IFERROR(H39/$H$13*100,0)))</f>
      </c>
      <c r="H39" s="37"/>
      <c r="I39" s="51">
        <f>+IF($C39="","",ABS(_xlfn.IFERROR(#REF!/#REF!*100,0)))</f>
      </c>
      <c r="K39" s="34"/>
      <c r="L39" s="34"/>
    </row>
    <row r="40" spans="2:12" ht="15.75" thickBot="1">
      <c r="B40" s="52"/>
      <c r="C40" s="6"/>
      <c r="D40" s="55"/>
      <c r="E40" s="87">
        <f>+IF($C40="","",ABS(_xlfn.IFERROR(D40/#REF!*100,0)))</f>
      </c>
      <c r="F40" s="55"/>
      <c r="G40" s="51">
        <f>+IF($C40="","",ABS(_xlfn.IFERROR(H40/$H$13*100,0)))</f>
      </c>
      <c r="H40" s="37"/>
      <c r="I40" s="87">
        <f>+IF($C40="","",ABS(_xlfn.IFERROR(#REF!/#REF!*100,0)))</f>
      </c>
      <c r="K40" s="34" t="s">
        <v>56</v>
      </c>
      <c r="L40" s="34"/>
    </row>
    <row r="41" spans="2:12" ht="15.75" thickBot="1">
      <c r="B41" s="56" t="s">
        <v>45</v>
      </c>
      <c r="C41" s="9"/>
      <c r="D41" s="73">
        <f>SUM(D31:D40)</f>
        <v>0</v>
      </c>
      <c r="E41" s="60">
        <f>ABS(_xlfn.IFERROR(D41/D$45*100,0))</f>
        <v>0</v>
      </c>
      <c r="F41" s="73">
        <f>SUM(F31:F40)</f>
        <v>0</v>
      </c>
      <c r="G41" s="47">
        <f>ABS(_xlfn.IFERROR(F41/F$45*100,0))</f>
        <v>0</v>
      </c>
      <c r="H41" s="46">
        <f>SUM(H31:H40)</f>
        <v>0</v>
      </c>
      <c r="I41" s="47">
        <f>ABS(_xlfn.IFERROR(H41/H$45*100,0))</f>
        <v>0</v>
      </c>
      <c r="K41" s="34"/>
      <c r="L41" s="34"/>
    </row>
    <row r="42" spans="2:12" ht="15">
      <c r="B42" s="52"/>
      <c r="C42" s="22"/>
      <c r="D42" s="58"/>
      <c r="E42" s="51">
        <f>+IF($C42="","",ABS(_xlfn.IFERROR(D42/#REF!*100,0)))</f>
      </c>
      <c r="F42" s="58"/>
      <c r="G42" s="51">
        <f>+IF($C42="","",ABS(_xlfn.IFERROR(H42/$H$13*100,0)))</f>
      </c>
      <c r="H42" s="88"/>
      <c r="I42" s="89">
        <f>+IF($C42="","",ABS(_xlfn.IFERROR(#REF!/#REF!*100,0)))</f>
      </c>
      <c r="K42" s="34"/>
      <c r="L42" s="34"/>
    </row>
    <row r="43" spans="2:12" ht="15">
      <c r="B43" s="52"/>
      <c r="C43" s="6" t="s">
        <v>74</v>
      </c>
      <c r="D43" s="58">
        <f>-0.28*D41</f>
        <v>0</v>
      </c>
      <c r="E43" s="51">
        <f>+IF($C43="","",ABS(_xlfn.IFERROR(D43/D$45*100,0)))</f>
        <v>0</v>
      </c>
      <c r="F43" s="58">
        <f>-0.295*F41</f>
        <v>0</v>
      </c>
      <c r="G43" s="51">
        <f>+IF($C43="","",ABS(_xlfn.IFERROR(F43/F$45*100,0)))</f>
        <v>0</v>
      </c>
      <c r="H43" s="58">
        <f>-0.295*H41</f>
        <v>0</v>
      </c>
      <c r="I43" s="51">
        <f>+IF($C43="","",ABS(_xlfn.IFERROR(H43/H$45089,0)))</f>
        <v>0</v>
      </c>
      <c r="K43" s="34"/>
      <c r="L43" s="34"/>
    </row>
    <row r="44" spans="2:13" ht="15.75" thickBot="1">
      <c r="B44" s="52"/>
      <c r="C44" s="6"/>
      <c r="D44" s="55"/>
      <c r="E44" s="51">
        <f>+IF($C44="","",ABS(_xlfn.IFERROR(D44/#REF!*100,0)))</f>
      </c>
      <c r="F44" s="55"/>
      <c r="G44" s="51">
        <f>+IF($C44="","",ABS(_xlfn.IFERROR(H44/$H$13*100,0)))</f>
      </c>
      <c r="H44" s="55"/>
      <c r="I44" s="51">
        <f>+IF($C44="","",ABS(_xlfn.IFERROR(#REF!/#REF!*100,0)))</f>
      </c>
      <c r="K44" s="22"/>
      <c r="L44" s="22"/>
      <c r="M44" s="67"/>
    </row>
    <row r="45" spans="2:14" ht="15.75" thickBot="1">
      <c r="B45" s="56" t="s">
        <v>49</v>
      </c>
      <c r="C45" s="59"/>
      <c r="D45" s="73">
        <f>+SUM(D41:D44)</f>
        <v>0</v>
      </c>
      <c r="E45" s="60">
        <f>ABS(_xlfn.IFERROR(D45/D$45*100,0))</f>
        <v>0</v>
      </c>
      <c r="F45" s="73">
        <f>+SUM(F41:F44)</f>
        <v>0</v>
      </c>
      <c r="G45" s="47">
        <f>ABS(_xlfn.IFERROR(F45/F$45*100,0))</f>
        <v>0</v>
      </c>
      <c r="H45" s="73">
        <f>+SUM(H41:H44)</f>
        <v>0</v>
      </c>
      <c r="I45" s="47">
        <f>ABS(_xlfn.IFERROR(H45/H$45*100,0))</f>
        <v>0</v>
      </c>
      <c r="K45" s="34"/>
      <c r="L45" s="34"/>
      <c r="N45" s="69"/>
    </row>
    <row r="46" spans="6:9" ht="15">
      <c r="F46" s="72"/>
      <c r="G46" s="72"/>
      <c r="H46" s="72"/>
      <c r="I46" s="72"/>
    </row>
    <row r="47" spans="3:9" ht="15">
      <c r="C47" s="72"/>
      <c r="F47" s="72"/>
      <c r="G47" s="72"/>
      <c r="H47" s="72"/>
      <c r="I47" s="72"/>
    </row>
    <row r="48" spans="3:9" ht="15">
      <c r="C48" s="72"/>
      <c r="F48" s="72"/>
      <c r="G48" s="72"/>
      <c r="H48" s="72"/>
      <c r="I48" s="72"/>
    </row>
    <row r="49" spans="2:10" ht="15">
      <c r="B49" s="5"/>
      <c r="C49" s="5"/>
      <c r="D49" s="5"/>
      <c r="E49" s="5"/>
      <c r="F49" s="5"/>
      <c r="G49" s="5"/>
      <c r="H49" s="4"/>
      <c r="I49" s="4"/>
      <c r="J49" s="4"/>
    </row>
    <row r="53" spans="2:9" ht="15">
      <c r="B53" s="90" t="s">
        <v>79</v>
      </c>
      <c r="C53" s="91"/>
      <c r="E53" s="92" t="s">
        <v>80</v>
      </c>
      <c r="F53" s="92"/>
      <c r="G53" s="92"/>
      <c r="H53" s="92"/>
      <c r="I53" s="92"/>
    </row>
  </sheetData>
  <sheetProtection/>
  <mergeCells count="7">
    <mergeCell ref="E53:I53"/>
    <mergeCell ref="B2:I2"/>
    <mergeCell ref="B3:I3"/>
    <mergeCell ref="B4:I4"/>
    <mergeCell ref="D5:E5"/>
    <mergeCell ref="F5:G5"/>
    <mergeCell ref="H5:I5"/>
  </mergeCells>
  <printOptions/>
  <pageMargins left="0.25" right="0.25" top="0.75" bottom="0.75" header="0.3" footer="0.3"/>
  <pageSetup fitToHeight="1" fitToWidth="1" horizontalDpi="600" verticalDpi="600" orientation="landscape" paperSize="9" scale="36" r:id="rId2"/>
  <ignoredErrors>
    <ignoredError sqref="E13:H36 E44:H45 E43:F43 G43 E38:H42 E37 G3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="70" zoomScaleNormal="70" zoomScalePageLayoutView="0" workbookViewId="0" topLeftCell="A1">
      <selection activeCell="J49" sqref="J49"/>
    </sheetView>
  </sheetViews>
  <sheetFormatPr defaultColWidth="11.421875" defaultRowHeight="15"/>
  <cols>
    <col min="1" max="1" width="11.00390625" style="2" customWidth="1"/>
    <col min="2" max="2" width="3.8515625" style="2" customWidth="1"/>
    <col min="3" max="3" width="46.140625" style="2" customWidth="1"/>
    <col min="4" max="4" width="12.00390625" style="2" hidden="1" customWidth="1"/>
    <col min="5" max="5" width="11.421875" style="2" hidden="1" customWidth="1"/>
    <col min="6" max="6" width="14.140625" style="2" customWidth="1"/>
    <col min="7" max="7" width="10.7109375" style="2" customWidth="1"/>
    <col min="8" max="8" width="19.421875" style="2" customWidth="1"/>
    <col min="9" max="9" width="9.421875" style="2" customWidth="1"/>
    <col min="10" max="10" width="39.140625" style="2" customWidth="1"/>
    <col min="11" max="11" width="0.13671875" style="2" hidden="1" customWidth="1"/>
    <col min="12" max="12" width="11.421875" style="2" hidden="1" customWidth="1"/>
    <col min="13" max="13" width="13.140625" style="2" bestFit="1" customWidth="1"/>
    <col min="14" max="14" width="9.421875" style="2" customWidth="1"/>
    <col min="15" max="15" width="14.00390625" style="2" customWidth="1"/>
    <col min="16" max="16" width="9.421875" style="2" customWidth="1"/>
    <col min="17" max="16384" width="11.421875" style="2" customWidth="1"/>
  </cols>
  <sheetData>
    <row r="1" spans="1:16" ht="18.75">
      <c r="A1" s="3"/>
      <c r="B1" s="3"/>
      <c r="C1" s="103" t="str">
        <f>EGP!B1</f>
        <v>CONSTRUCTORA MODELO SAC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5">
      <c r="A2" s="3"/>
      <c r="B2" s="3"/>
      <c r="C2" s="93" t="s">
        <v>1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ht="15">
      <c r="A3" s="3"/>
      <c r="B3" s="3"/>
      <c r="C3" s="94" t="str">
        <f>EGP!B3</f>
        <v>Al 31 de diciembre del 2018 y corte al 28 de febrero del 2019.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15.75" thickBot="1">
      <c r="A4" s="3"/>
      <c r="B4" s="3"/>
      <c r="C4" s="100" t="s">
        <v>2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6" ht="15.75" thickBot="1">
      <c r="A5" s="7"/>
      <c r="B5" s="7"/>
      <c r="C5" s="101" t="s">
        <v>3</v>
      </c>
      <c r="D5" s="98" t="str">
        <f>EGP!D5</f>
        <v>2016</v>
      </c>
      <c r="E5" s="99"/>
      <c r="F5" s="98" t="s">
        <v>76</v>
      </c>
      <c r="G5" s="99"/>
      <c r="H5" s="98" t="s">
        <v>77</v>
      </c>
      <c r="I5" s="99"/>
      <c r="J5" s="106" t="s">
        <v>4</v>
      </c>
      <c r="K5" s="98" t="str">
        <f>EGP!D5</f>
        <v>2016</v>
      </c>
      <c r="L5" s="99"/>
      <c r="M5" s="98" t="s">
        <v>76</v>
      </c>
      <c r="N5" s="99"/>
      <c r="O5" s="98" t="s">
        <v>77</v>
      </c>
      <c r="P5" s="99"/>
    </row>
    <row r="6" spans="1:16" ht="15.75" thickBot="1">
      <c r="A6" s="13"/>
      <c r="B6" s="13"/>
      <c r="C6" s="102"/>
      <c r="D6" s="14" t="s">
        <v>53</v>
      </c>
      <c r="E6" s="14" t="s">
        <v>5</v>
      </c>
      <c r="F6" s="15" t="s">
        <v>53</v>
      </c>
      <c r="G6" s="16" t="s">
        <v>5</v>
      </c>
      <c r="H6" s="15" t="s">
        <v>53</v>
      </c>
      <c r="I6" s="16" t="s">
        <v>5</v>
      </c>
      <c r="J6" s="107"/>
      <c r="K6" s="14" t="s">
        <v>53</v>
      </c>
      <c r="L6" s="17" t="s">
        <v>5</v>
      </c>
      <c r="M6" s="15" t="s">
        <v>53</v>
      </c>
      <c r="N6" s="16" t="s">
        <v>5</v>
      </c>
      <c r="O6" s="15" t="s">
        <v>53</v>
      </c>
      <c r="P6" s="16" t="s">
        <v>5</v>
      </c>
    </row>
    <row r="7" spans="1:16" ht="15">
      <c r="A7" s="22"/>
      <c r="B7" s="22"/>
      <c r="C7" s="23" t="s">
        <v>7</v>
      </c>
      <c r="D7" s="22"/>
      <c r="E7" s="22"/>
      <c r="F7" s="24"/>
      <c r="G7" s="25"/>
      <c r="H7" s="26"/>
      <c r="I7" s="27"/>
      <c r="J7" s="23" t="s">
        <v>8</v>
      </c>
      <c r="K7" s="22"/>
      <c r="L7" s="22"/>
      <c r="M7" s="28"/>
      <c r="N7" s="29"/>
      <c r="O7" s="30"/>
      <c r="P7" s="31"/>
    </row>
    <row r="8" spans="1:16" ht="15">
      <c r="A8" s="22"/>
      <c r="B8" s="22"/>
      <c r="C8" s="18" t="s">
        <v>10</v>
      </c>
      <c r="D8" s="35">
        <v>0</v>
      </c>
      <c r="E8" s="36">
        <f aca="true" t="shared" si="0" ref="E8:E26">IF($C8="","",ABS(_xlfn.IFERROR(D8/D$45*100,0)))</f>
        <v>0</v>
      </c>
      <c r="F8" s="35">
        <v>0</v>
      </c>
      <c r="G8" s="36">
        <f aca="true" t="shared" si="1" ref="G8:G26">IF($C8="","",ABS(_xlfn.IFERROR(F8/F$45*100,0)))</f>
        <v>0</v>
      </c>
      <c r="H8" s="74">
        <v>0</v>
      </c>
      <c r="I8" s="38">
        <f aca="true" t="shared" si="2" ref="I8:I25">IF($C8="","",ABS(_xlfn.IFERROR(H8/H$45*100,0)))</f>
        <v>0</v>
      </c>
      <c r="J8" s="39" t="s">
        <v>11</v>
      </c>
      <c r="K8" s="35">
        <v>0</v>
      </c>
      <c r="L8" s="36">
        <f aca="true" t="shared" si="3" ref="L8:L22">IF($J8="","",ABS(_xlfn.IFERROR(K8/K$45*100,0)))</f>
        <v>0</v>
      </c>
      <c r="M8" s="35">
        <v>0</v>
      </c>
      <c r="N8" s="36">
        <f>IF($J8="","",ABS(_xlfn.IFERROR(M8/M$45*100,0)))</f>
        <v>0</v>
      </c>
      <c r="O8" s="35">
        <v>0</v>
      </c>
      <c r="P8" s="40">
        <f>IF($J8="","",ABS(_xlfn.IFERROR(O8/O$45*100,0)))</f>
        <v>0</v>
      </c>
    </row>
    <row r="9" spans="1:16" ht="15">
      <c r="A9" s="22"/>
      <c r="B9" s="22"/>
      <c r="C9" s="18" t="s">
        <v>13</v>
      </c>
      <c r="D9" s="35">
        <v>0</v>
      </c>
      <c r="E9" s="36">
        <f t="shared" si="0"/>
        <v>0</v>
      </c>
      <c r="F9" s="35">
        <v>0</v>
      </c>
      <c r="G9" s="36">
        <f t="shared" si="1"/>
        <v>0</v>
      </c>
      <c r="H9" s="74">
        <v>0</v>
      </c>
      <c r="I9" s="38">
        <f t="shared" si="2"/>
        <v>0</v>
      </c>
      <c r="J9" s="39" t="s">
        <v>14</v>
      </c>
      <c r="K9" s="35">
        <v>0</v>
      </c>
      <c r="L9" s="36">
        <f t="shared" si="3"/>
        <v>0</v>
      </c>
      <c r="M9" s="35">
        <v>0</v>
      </c>
      <c r="N9" s="36">
        <f aca="true" t="shared" si="4" ref="N9:N25">IF($J9="","",ABS(_xlfn.IFERROR(M9/M$45*100,0)))</f>
        <v>0</v>
      </c>
      <c r="O9" s="35">
        <v>0</v>
      </c>
      <c r="P9" s="40">
        <f aca="true" t="shared" si="5" ref="P9:P25">IF($J9="","",ABS(_xlfn.IFERROR(O9/O$45*100,0)))</f>
        <v>0</v>
      </c>
    </row>
    <row r="10" spans="1:16" ht="15">
      <c r="A10" s="22"/>
      <c r="B10" s="22"/>
      <c r="C10" s="18" t="s">
        <v>15</v>
      </c>
      <c r="D10" s="35">
        <v>0</v>
      </c>
      <c r="E10" s="36">
        <f t="shared" si="0"/>
        <v>0</v>
      </c>
      <c r="F10" s="35">
        <v>0</v>
      </c>
      <c r="G10" s="36">
        <f t="shared" si="1"/>
        <v>0</v>
      </c>
      <c r="H10" s="74">
        <v>0</v>
      </c>
      <c r="I10" s="38">
        <f t="shared" si="2"/>
        <v>0</v>
      </c>
      <c r="J10" s="39" t="s">
        <v>16</v>
      </c>
      <c r="K10" s="35">
        <v>0</v>
      </c>
      <c r="L10" s="36">
        <f t="shared" si="3"/>
        <v>0</v>
      </c>
      <c r="M10" s="35">
        <v>0</v>
      </c>
      <c r="N10" s="36">
        <f t="shared" si="4"/>
        <v>0</v>
      </c>
      <c r="O10" s="35">
        <v>0</v>
      </c>
      <c r="P10" s="40">
        <f t="shared" si="5"/>
        <v>0</v>
      </c>
    </row>
    <row r="11" spans="1:16" ht="15">
      <c r="A11" s="34"/>
      <c r="B11" s="34"/>
      <c r="C11" s="18" t="s">
        <v>18</v>
      </c>
      <c r="D11" s="35">
        <v>0</v>
      </c>
      <c r="E11" s="36">
        <f t="shared" si="0"/>
        <v>0</v>
      </c>
      <c r="F11" s="35">
        <v>0</v>
      </c>
      <c r="G11" s="36">
        <f t="shared" si="1"/>
        <v>0</v>
      </c>
      <c r="H11" s="74">
        <v>0</v>
      </c>
      <c r="I11" s="38">
        <f t="shared" si="2"/>
        <v>0</v>
      </c>
      <c r="J11" s="39" t="s">
        <v>19</v>
      </c>
      <c r="K11" s="35">
        <v>0</v>
      </c>
      <c r="L11" s="36">
        <f t="shared" si="3"/>
        <v>0</v>
      </c>
      <c r="M11" s="35">
        <v>0</v>
      </c>
      <c r="N11" s="36">
        <f t="shared" si="4"/>
        <v>0</v>
      </c>
      <c r="O11" s="35">
        <v>0</v>
      </c>
      <c r="P11" s="40">
        <f t="shared" si="5"/>
        <v>0</v>
      </c>
    </row>
    <row r="12" spans="1:16" ht="15">
      <c r="A12" s="34"/>
      <c r="B12" s="34"/>
      <c r="C12" s="18" t="s">
        <v>20</v>
      </c>
      <c r="D12" s="35">
        <v>0</v>
      </c>
      <c r="E12" s="36">
        <f t="shared" si="0"/>
        <v>0</v>
      </c>
      <c r="F12" s="35">
        <v>0</v>
      </c>
      <c r="G12" s="36">
        <f t="shared" si="1"/>
        <v>0</v>
      </c>
      <c r="H12" s="74">
        <v>0</v>
      </c>
      <c r="I12" s="38">
        <f t="shared" si="2"/>
        <v>0</v>
      </c>
      <c r="J12" s="39" t="s">
        <v>21</v>
      </c>
      <c r="K12" s="35">
        <v>0</v>
      </c>
      <c r="L12" s="36">
        <f t="shared" si="3"/>
        <v>0</v>
      </c>
      <c r="M12" s="35">
        <v>0</v>
      </c>
      <c r="N12" s="36">
        <f t="shared" si="4"/>
        <v>0</v>
      </c>
      <c r="O12" s="35">
        <v>0</v>
      </c>
      <c r="P12" s="40">
        <f t="shared" si="5"/>
        <v>0</v>
      </c>
    </row>
    <row r="13" spans="1:16" ht="15">
      <c r="A13" s="34"/>
      <c r="B13" s="34"/>
      <c r="C13" s="18" t="s">
        <v>64</v>
      </c>
      <c r="D13" s="35">
        <v>0</v>
      </c>
      <c r="E13" s="36">
        <f t="shared" si="0"/>
        <v>0</v>
      </c>
      <c r="F13" s="35">
        <v>0</v>
      </c>
      <c r="G13" s="36">
        <f t="shared" si="1"/>
        <v>0</v>
      </c>
      <c r="H13" s="74">
        <v>0</v>
      </c>
      <c r="I13" s="38">
        <f t="shared" si="2"/>
        <v>0</v>
      </c>
      <c r="J13" s="39" t="s">
        <v>23</v>
      </c>
      <c r="K13" s="35">
        <v>0</v>
      </c>
      <c r="L13" s="36">
        <f t="shared" si="3"/>
        <v>0</v>
      </c>
      <c r="M13" s="35">
        <v>0</v>
      </c>
      <c r="N13" s="36">
        <f t="shared" si="4"/>
        <v>0</v>
      </c>
      <c r="O13" s="35">
        <v>0</v>
      </c>
      <c r="P13" s="40">
        <f t="shared" si="5"/>
        <v>0</v>
      </c>
    </row>
    <row r="14" spans="1:16" ht="15">
      <c r="A14" s="34"/>
      <c r="B14" s="34"/>
      <c r="C14" s="18" t="s">
        <v>25</v>
      </c>
      <c r="D14" s="35">
        <v>0</v>
      </c>
      <c r="E14" s="36">
        <f t="shared" si="0"/>
        <v>0</v>
      </c>
      <c r="F14" s="35">
        <v>0</v>
      </c>
      <c r="G14" s="36">
        <f t="shared" si="1"/>
        <v>0</v>
      </c>
      <c r="H14" s="74">
        <v>0</v>
      </c>
      <c r="I14" s="38">
        <f t="shared" si="2"/>
        <v>0</v>
      </c>
      <c r="J14" s="39" t="s">
        <v>26</v>
      </c>
      <c r="K14" s="35">
        <v>0</v>
      </c>
      <c r="L14" s="36">
        <f t="shared" si="3"/>
        <v>0</v>
      </c>
      <c r="M14" s="35">
        <v>0</v>
      </c>
      <c r="N14" s="36">
        <f t="shared" si="4"/>
        <v>0</v>
      </c>
      <c r="O14" s="35">
        <v>0</v>
      </c>
      <c r="P14" s="40">
        <f t="shared" si="5"/>
        <v>0</v>
      </c>
    </row>
    <row r="15" spans="1:16" ht="15">
      <c r="A15" s="34"/>
      <c r="B15" s="34"/>
      <c r="C15" s="18" t="s">
        <v>65</v>
      </c>
      <c r="D15" s="35">
        <v>0</v>
      </c>
      <c r="E15" s="36">
        <f t="shared" si="0"/>
        <v>0</v>
      </c>
      <c r="F15" s="35">
        <v>0</v>
      </c>
      <c r="G15" s="36">
        <f t="shared" si="1"/>
        <v>0</v>
      </c>
      <c r="H15" s="74">
        <v>0</v>
      </c>
      <c r="I15" s="38">
        <f t="shared" si="2"/>
        <v>0</v>
      </c>
      <c r="J15" s="39"/>
      <c r="K15" s="35">
        <v>0</v>
      </c>
      <c r="L15" s="36">
        <f t="shared" si="3"/>
      </c>
      <c r="M15" s="35">
        <v>0</v>
      </c>
      <c r="N15" s="36">
        <f t="shared" si="4"/>
      </c>
      <c r="O15" s="35">
        <v>0</v>
      </c>
      <c r="P15" s="40">
        <f t="shared" si="5"/>
      </c>
    </row>
    <row r="16" spans="1:16" ht="15">
      <c r="A16" s="34"/>
      <c r="B16" s="34"/>
      <c r="C16" s="18" t="s">
        <v>66</v>
      </c>
      <c r="D16" s="35">
        <v>0</v>
      </c>
      <c r="E16" s="36">
        <f t="shared" si="0"/>
        <v>0</v>
      </c>
      <c r="F16" s="35">
        <v>0</v>
      </c>
      <c r="G16" s="36">
        <f t="shared" si="1"/>
        <v>0</v>
      </c>
      <c r="H16" s="74">
        <v>0</v>
      </c>
      <c r="I16" s="38">
        <f t="shared" si="2"/>
        <v>0</v>
      </c>
      <c r="J16" s="39"/>
      <c r="K16" s="35">
        <v>0</v>
      </c>
      <c r="L16" s="36">
        <f t="shared" si="3"/>
      </c>
      <c r="M16" s="35">
        <v>0</v>
      </c>
      <c r="N16" s="36">
        <f t="shared" si="4"/>
      </c>
      <c r="O16" s="35">
        <v>0</v>
      </c>
      <c r="P16" s="40">
        <f t="shared" si="5"/>
      </c>
    </row>
    <row r="17" spans="1:16" ht="15">
      <c r="A17" s="34"/>
      <c r="B17" s="34"/>
      <c r="C17" s="18" t="s">
        <v>67</v>
      </c>
      <c r="D17" s="35">
        <v>0</v>
      </c>
      <c r="E17" s="36">
        <f t="shared" si="0"/>
        <v>0</v>
      </c>
      <c r="F17" s="35">
        <v>0</v>
      </c>
      <c r="G17" s="36">
        <f t="shared" si="1"/>
        <v>0</v>
      </c>
      <c r="H17" s="74">
        <v>0</v>
      </c>
      <c r="I17" s="38">
        <f t="shared" si="2"/>
        <v>0</v>
      </c>
      <c r="J17" s="39"/>
      <c r="K17" s="35">
        <v>0</v>
      </c>
      <c r="L17" s="36">
        <f t="shared" si="3"/>
      </c>
      <c r="M17" s="35">
        <v>0</v>
      </c>
      <c r="N17" s="36">
        <f t="shared" si="4"/>
      </c>
      <c r="O17" s="35">
        <v>0</v>
      </c>
      <c r="P17" s="40">
        <f t="shared" si="5"/>
      </c>
    </row>
    <row r="18" spans="1:16" ht="15">
      <c r="A18" s="34"/>
      <c r="B18" s="34"/>
      <c r="C18" s="18" t="s">
        <v>57</v>
      </c>
      <c r="D18" s="35">
        <v>0</v>
      </c>
      <c r="E18" s="36">
        <f t="shared" si="0"/>
        <v>0</v>
      </c>
      <c r="F18" s="35">
        <v>0</v>
      </c>
      <c r="G18" s="36">
        <f t="shared" si="1"/>
        <v>0</v>
      </c>
      <c r="H18" s="74">
        <v>0</v>
      </c>
      <c r="I18" s="38">
        <f t="shared" si="2"/>
        <v>0</v>
      </c>
      <c r="J18" s="39"/>
      <c r="K18" s="35">
        <v>0</v>
      </c>
      <c r="L18" s="36">
        <f t="shared" si="3"/>
      </c>
      <c r="M18" s="35"/>
      <c r="N18" s="36">
        <f t="shared" si="4"/>
      </c>
      <c r="O18" s="35"/>
      <c r="P18" s="40">
        <f t="shared" si="5"/>
      </c>
    </row>
    <row r="19" spans="1:16" ht="15">
      <c r="A19" s="34"/>
      <c r="B19" s="34"/>
      <c r="C19" s="18" t="s">
        <v>39</v>
      </c>
      <c r="D19" s="35">
        <v>0</v>
      </c>
      <c r="E19" s="36">
        <f t="shared" si="0"/>
        <v>0</v>
      </c>
      <c r="F19" s="35">
        <v>0</v>
      </c>
      <c r="G19" s="36">
        <f t="shared" si="1"/>
        <v>0</v>
      </c>
      <c r="H19" s="74">
        <v>0</v>
      </c>
      <c r="I19" s="38">
        <f t="shared" si="2"/>
        <v>0</v>
      </c>
      <c r="J19" s="53"/>
      <c r="K19" s="35">
        <v>0</v>
      </c>
      <c r="L19" s="36">
        <f t="shared" si="3"/>
      </c>
      <c r="M19" s="35"/>
      <c r="N19" s="36">
        <f t="shared" si="4"/>
      </c>
      <c r="O19" s="35"/>
      <c r="P19" s="40">
        <f t="shared" si="5"/>
      </c>
    </row>
    <row r="20" spans="1:16" ht="15">
      <c r="A20" s="34"/>
      <c r="B20" s="34"/>
      <c r="C20" s="18"/>
      <c r="D20" s="35">
        <v>0</v>
      </c>
      <c r="E20" s="36">
        <f t="shared" si="0"/>
      </c>
      <c r="F20" s="35">
        <v>0</v>
      </c>
      <c r="G20" s="36">
        <f t="shared" si="1"/>
      </c>
      <c r="H20" s="74">
        <v>0</v>
      </c>
      <c r="I20" s="38">
        <f t="shared" si="2"/>
      </c>
      <c r="J20" s="53"/>
      <c r="K20" s="35">
        <v>0</v>
      </c>
      <c r="L20" s="36">
        <f t="shared" si="3"/>
      </c>
      <c r="M20" s="35"/>
      <c r="N20" s="36">
        <f t="shared" si="4"/>
      </c>
      <c r="O20" s="35"/>
      <c r="P20" s="40">
        <f t="shared" si="5"/>
      </c>
    </row>
    <row r="21" spans="1:16" ht="15">
      <c r="A21" s="34"/>
      <c r="B21" s="34"/>
      <c r="C21" s="18"/>
      <c r="D21" s="35">
        <v>0</v>
      </c>
      <c r="E21" s="36">
        <f t="shared" si="0"/>
      </c>
      <c r="F21" s="35">
        <v>0</v>
      </c>
      <c r="G21" s="36">
        <f t="shared" si="1"/>
      </c>
      <c r="H21" s="74">
        <v>0</v>
      </c>
      <c r="I21" s="38">
        <f t="shared" si="2"/>
      </c>
      <c r="J21" s="39"/>
      <c r="K21" s="35">
        <v>0</v>
      </c>
      <c r="L21" s="36">
        <f t="shared" si="3"/>
      </c>
      <c r="M21" s="35"/>
      <c r="N21" s="36">
        <f t="shared" si="4"/>
      </c>
      <c r="O21" s="35"/>
      <c r="P21" s="40">
        <f t="shared" si="5"/>
      </c>
    </row>
    <row r="22" spans="1:16" ht="15">
      <c r="A22" s="34"/>
      <c r="B22" s="34"/>
      <c r="C22" s="18"/>
      <c r="D22" s="35">
        <v>0</v>
      </c>
      <c r="E22" s="36">
        <f t="shared" si="0"/>
      </c>
      <c r="F22" s="35">
        <v>0</v>
      </c>
      <c r="G22" s="36">
        <f t="shared" si="1"/>
      </c>
      <c r="H22" s="74">
        <v>0</v>
      </c>
      <c r="I22" s="38">
        <f t="shared" si="2"/>
      </c>
      <c r="J22" s="39"/>
      <c r="K22" s="35">
        <v>0</v>
      </c>
      <c r="L22" s="36">
        <f t="shared" si="3"/>
      </c>
      <c r="M22" s="35"/>
      <c r="N22" s="36">
        <f t="shared" si="4"/>
      </c>
      <c r="O22" s="35"/>
      <c r="P22" s="40">
        <f t="shared" si="5"/>
      </c>
    </row>
    <row r="23" spans="1:16" ht="15">
      <c r="A23" s="34"/>
      <c r="B23" s="34"/>
      <c r="C23" s="18"/>
      <c r="D23" s="35"/>
      <c r="E23" s="36">
        <f t="shared" si="0"/>
      </c>
      <c r="F23" s="35"/>
      <c r="G23" s="36">
        <f t="shared" si="1"/>
      </c>
      <c r="H23" s="74"/>
      <c r="I23" s="38">
        <f t="shared" si="2"/>
      </c>
      <c r="J23" s="39"/>
      <c r="K23" s="35"/>
      <c r="L23" s="36">
        <f>IF($J23="","",ABS(_xlfn.IFERROR(K23/K$45*100,0)))</f>
      </c>
      <c r="M23" s="35"/>
      <c r="N23" s="36">
        <f t="shared" si="4"/>
      </c>
      <c r="O23" s="35"/>
      <c r="P23" s="40">
        <f t="shared" si="5"/>
      </c>
    </row>
    <row r="24" spans="1:16" ht="15">
      <c r="A24" s="34"/>
      <c r="B24" s="34"/>
      <c r="C24" s="18"/>
      <c r="D24" s="35"/>
      <c r="E24" s="36">
        <f t="shared" si="0"/>
      </c>
      <c r="F24" s="35"/>
      <c r="G24" s="36">
        <f t="shared" si="1"/>
      </c>
      <c r="H24" s="74"/>
      <c r="I24" s="38">
        <f t="shared" si="2"/>
      </c>
      <c r="J24" s="39"/>
      <c r="K24" s="35"/>
      <c r="L24" s="36">
        <f>IF($J24="","",ABS(_xlfn.IFERROR(K24/K$45*100,0)))</f>
      </c>
      <c r="M24" s="35"/>
      <c r="N24" s="36">
        <f t="shared" si="4"/>
      </c>
      <c r="O24" s="35"/>
      <c r="P24" s="40">
        <f t="shared" si="5"/>
      </c>
    </row>
    <row r="25" spans="1:16" ht="15.75" thickBot="1">
      <c r="A25" s="34"/>
      <c r="B25" s="34"/>
      <c r="C25" s="18"/>
      <c r="D25" s="35"/>
      <c r="E25" s="36">
        <f t="shared" si="0"/>
      </c>
      <c r="F25" s="35"/>
      <c r="G25" s="36">
        <f t="shared" si="1"/>
      </c>
      <c r="H25" s="71"/>
      <c r="I25" s="38">
        <f t="shared" si="2"/>
      </c>
      <c r="J25" s="52"/>
      <c r="K25" s="35"/>
      <c r="L25" s="36">
        <f>IF($J25="","",ABS(_xlfn.IFERROR(K25/K$45*100,0)))</f>
      </c>
      <c r="M25" s="35"/>
      <c r="N25" s="36">
        <f t="shared" si="4"/>
      </c>
      <c r="O25" s="35"/>
      <c r="P25" s="40">
        <f t="shared" si="5"/>
      </c>
    </row>
    <row r="26" spans="1:17" ht="15.75" thickBot="1">
      <c r="A26" s="34"/>
      <c r="B26" s="34"/>
      <c r="C26" s="56" t="s">
        <v>28</v>
      </c>
      <c r="D26" s="46">
        <f>SUM(D8:D25)</f>
        <v>0</v>
      </c>
      <c r="E26" s="63">
        <f t="shared" si="0"/>
        <v>0</v>
      </c>
      <c r="F26" s="46">
        <f>SUM(F8:F25)</f>
        <v>0</v>
      </c>
      <c r="G26" s="63">
        <f t="shared" si="1"/>
        <v>0</v>
      </c>
      <c r="H26" s="64">
        <f>SUM(H8:H25)</f>
        <v>0</v>
      </c>
      <c r="I26" s="65">
        <f>IF($C26="","",_xlfn.IFERROR(H26/H$45*100,0))</f>
        <v>0</v>
      </c>
      <c r="J26" s="66" t="s">
        <v>29</v>
      </c>
      <c r="K26" s="46">
        <f>SUM(K8:K25)</f>
        <v>0</v>
      </c>
      <c r="L26" s="63">
        <f>IF($J26="","",_xlfn.IFERROR(K26/K$45*100,0))</f>
        <v>0</v>
      </c>
      <c r="M26" s="46">
        <f>SUM(M8:M25)</f>
        <v>0</v>
      </c>
      <c r="N26" s="63">
        <f>IF($J26="","",_xlfn.IFERROR(M26/M$45*100,0))</f>
        <v>0</v>
      </c>
      <c r="O26" s="46">
        <f>SUM(O8:O25)</f>
        <v>0</v>
      </c>
      <c r="P26" s="47">
        <f>IF($J26="","",_xlfn.IFERROR(O26/O$45*100,0))</f>
        <v>0</v>
      </c>
      <c r="Q26" s="67"/>
    </row>
    <row r="27" spans="1:16" ht="15">
      <c r="A27" s="34"/>
      <c r="B27" s="34"/>
      <c r="C27" s="23" t="s">
        <v>31</v>
      </c>
      <c r="D27" s="35"/>
      <c r="E27" s="36"/>
      <c r="F27" s="35"/>
      <c r="G27" s="36"/>
      <c r="H27" s="37"/>
      <c r="I27" s="38"/>
      <c r="J27" s="68" t="s">
        <v>32</v>
      </c>
      <c r="K27" s="35"/>
      <c r="L27" s="36"/>
      <c r="M27" s="35"/>
      <c r="N27" s="36"/>
      <c r="O27" s="35"/>
      <c r="P27" s="40"/>
    </row>
    <row r="28" spans="1:16" ht="15">
      <c r="A28" s="22"/>
      <c r="B28" s="22"/>
      <c r="C28" s="18" t="s">
        <v>68</v>
      </c>
      <c r="D28" s="35">
        <v>0</v>
      </c>
      <c r="E28" s="36">
        <f aca="true" t="shared" si="6" ref="E28:E45">IF($C28="","",ABS(_xlfn.IFERROR(D28/D$45*100,0)))</f>
        <v>0</v>
      </c>
      <c r="F28" s="35">
        <v>0</v>
      </c>
      <c r="G28" s="36">
        <f aca="true" t="shared" si="7" ref="G28:G45">IF($C28="","",ABS(_xlfn.IFERROR(F28/F$45*100,0)))</f>
        <v>0</v>
      </c>
      <c r="H28" s="37">
        <v>0</v>
      </c>
      <c r="I28" s="38">
        <f aca="true" t="shared" si="8" ref="I28:I45">IF($C28="","",ABS(_xlfn.IFERROR(H28/H$45*100,0)))</f>
        <v>0</v>
      </c>
      <c r="J28" s="39" t="s">
        <v>35</v>
      </c>
      <c r="K28" s="35">
        <v>0</v>
      </c>
      <c r="L28" s="36">
        <f>IF($J28="","",ABS(_xlfn.IFERROR(K28/K$45*100,0)))</f>
        <v>0</v>
      </c>
      <c r="M28" s="35">
        <v>0</v>
      </c>
      <c r="N28" s="36">
        <f>IF($J28="","",ABS(_xlfn.IFERROR(M28/M$45*100,0)))</f>
        <v>0</v>
      </c>
      <c r="O28" s="35">
        <v>0</v>
      </c>
      <c r="P28" s="40">
        <f>IF($J28="","",ABS(_xlfn.IFERROR(O28/O$45*100,0)))</f>
        <v>0</v>
      </c>
    </row>
    <row r="29" spans="1:16" ht="15">
      <c r="A29" s="34"/>
      <c r="B29" s="34"/>
      <c r="C29" s="18" t="s">
        <v>34</v>
      </c>
      <c r="D29" s="35">
        <v>0</v>
      </c>
      <c r="E29" s="36">
        <f t="shared" si="6"/>
        <v>0</v>
      </c>
      <c r="F29" s="35">
        <v>0</v>
      </c>
      <c r="G29" s="36">
        <f t="shared" si="7"/>
        <v>0</v>
      </c>
      <c r="H29" s="37">
        <v>0</v>
      </c>
      <c r="I29" s="38">
        <f t="shared" si="8"/>
        <v>0</v>
      </c>
      <c r="J29" s="39" t="s">
        <v>70</v>
      </c>
      <c r="K29" s="35">
        <v>0</v>
      </c>
      <c r="L29" s="36">
        <f aca="true" t="shared" si="9" ref="L29:L34">IF($J29="","",ABS(_xlfn.IFERROR(K29/K$45*100,0)))</f>
        <v>0</v>
      </c>
      <c r="M29" s="35">
        <v>0</v>
      </c>
      <c r="N29" s="36">
        <f aca="true" t="shared" si="10" ref="N29:N34">IF($J29="","",ABS(_xlfn.IFERROR(M29/M$45*100,0)))</f>
        <v>0</v>
      </c>
      <c r="O29" s="35">
        <v>0</v>
      </c>
      <c r="P29" s="40">
        <f aca="true" t="shared" si="11" ref="P29:P34">IF($J29="","",ABS(_xlfn.IFERROR(O29/O$45*100,0)))</f>
        <v>0</v>
      </c>
    </row>
    <row r="30" spans="1:16" ht="15">
      <c r="A30" s="34"/>
      <c r="B30" s="34"/>
      <c r="C30" s="18" t="s">
        <v>36</v>
      </c>
      <c r="D30" s="35">
        <v>0</v>
      </c>
      <c r="E30" s="36">
        <f t="shared" si="6"/>
        <v>0</v>
      </c>
      <c r="F30" s="35">
        <v>0</v>
      </c>
      <c r="G30" s="36">
        <f t="shared" si="7"/>
        <v>0</v>
      </c>
      <c r="H30" s="35">
        <v>0</v>
      </c>
      <c r="I30" s="38">
        <f t="shared" si="8"/>
        <v>0</v>
      </c>
      <c r="J30" s="39" t="s">
        <v>71</v>
      </c>
      <c r="K30" s="35">
        <v>0</v>
      </c>
      <c r="L30" s="36">
        <f t="shared" si="9"/>
        <v>0</v>
      </c>
      <c r="M30" s="35">
        <v>0</v>
      </c>
      <c r="N30" s="36">
        <f t="shared" si="10"/>
        <v>0</v>
      </c>
      <c r="O30" s="35">
        <v>0</v>
      </c>
      <c r="P30" s="40">
        <f t="shared" si="11"/>
        <v>0</v>
      </c>
    </row>
    <row r="31" spans="1:16" ht="15">
      <c r="A31" s="34"/>
      <c r="B31" s="34"/>
      <c r="C31" s="18" t="s">
        <v>37</v>
      </c>
      <c r="D31" s="35">
        <v>0</v>
      </c>
      <c r="E31" s="36">
        <f t="shared" si="6"/>
        <v>0</v>
      </c>
      <c r="F31" s="35">
        <v>4</v>
      </c>
      <c r="G31" s="36">
        <f t="shared" si="7"/>
        <v>100</v>
      </c>
      <c r="H31" s="35">
        <v>0</v>
      </c>
      <c r="I31" s="38">
        <f t="shared" si="8"/>
        <v>0</v>
      </c>
      <c r="J31" s="70" t="s">
        <v>72</v>
      </c>
      <c r="K31" s="35">
        <v>0</v>
      </c>
      <c r="L31" s="36">
        <f t="shared" si="9"/>
        <v>0</v>
      </c>
      <c r="M31" s="35">
        <v>0</v>
      </c>
      <c r="N31" s="36">
        <f t="shared" si="10"/>
        <v>0</v>
      </c>
      <c r="O31" s="35">
        <v>0</v>
      </c>
      <c r="P31" s="40">
        <f t="shared" si="11"/>
        <v>0</v>
      </c>
    </row>
    <row r="32" spans="1:16" ht="15">
      <c r="A32" s="34"/>
      <c r="B32" s="34"/>
      <c r="C32" s="18" t="s">
        <v>69</v>
      </c>
      <c r="D32" s="35">
        <v>0</v>
      </c>
      <c r="E32" s="36">
        <f t="shared" si="6"/>
        <v>0</v>
      </c>
      <c r="F32" s="35">
        <v>0</v>
      </c>
      <c r="G32" s="36">
        <f t="shared" si="7"/>
        <v>0</v>
      </c>
      <c r="H32" s="37">
        <v>0</v>
      </c>
      <c r="I32" s="38">
        <f t="shared" si="8"/>
        <v>0</v>
      </c>
      <c r="J32" s="39"/>
      <c r="K32" s="35">
        <v>0</v>
      </c>
      <c r="L32" s="36">
        <f t="shared" si="9"/>
      </c>
      <c r="M32" s="35">
        <v>0</v>
      </c>
      <c r="N32" s="36">
        <f t="shared" si="10"/>
      </c>
      <c r="O32" s="35">
        <v>0</v>
      </c>
      <c r="P32" s="40">
        <f t="shared" si="11"/>
      </c>
    </row>
    <row r="33" spans="1:16" ht="15">
      <c r="A33" s="34"/>
      <c r="B33" s="34"/>
      <c r="C33" s="50"/>
      <c r="D33" s="35">
        <v>0</v>
      </c>
      <c r="E33" s="36">
        <f t="shared" si="6"/>
      </c>
      <c r="F33" s="35">
        <v>0</v>
      </c>
      <c r="G33" s="36">
        <f t="shared" si="7"/>
      </c>
      <c r="H33" s="37">
        <v>0</v>
      </c>
      <c r="I33" s="38">
        <f t="shared" si="8"/>
      </c>
      <c r="J33" s="50"/>
      <c r="K33" s="35"/>
      <c r="L33" s="36">
        <f t="shared" si="9"/>
      </c>
      <c r="M33" s="35"/>
      <c r="N33" s="36">
        <f t="shared" si="10"/>
      </c>
      <c r="O33" s="35"/>
      <c r="P33" s="40">
        <f t="shared" si="11"/>
      </c>
    </row>
    <row r="34" spans="1:17" ht="15.75" thickBot="1">
      <c r="A34" s="34"/>
      <c r="B34" s="34"/>
      <c r="C34" s="18"/>
      <c r="D34" s="35"/>
      <c r="E34" s="36">
        <f t="shared" si="6"/>
      </c>
      <c r="F34" s="35">
        <v>0</v>
      </c>
      <c r="G34" s="36">
        <f t="shared" si="7"/>
      </c>
      <c r="H34" s="37">
        <v>0</v>
      </c>
      <c r="I34" s="38">
        <f t="shared" si="8"/>
      </c>
      <c r="J34" s="50"/>
      <c r="K34" s="35"/>
      <c r="L34" s="36">
        <f t="shared" si="9"/>
      </c>
      <c r="M34" s="35"/>
      <c r="N34" s="36">
        <f t="shared" si="10"/>
      </c>
      <c r="O34" s="35"/>
      <c r="P34" s="40">
        <f t="shared" si="11"/>
      </c>
      <c r="Q34" s="67"/>
    </row>
    <row r="35" spans="1:16" ht="15.75" thickBot="1">
      <c r="A35" s="34"/>
      <c r="B35" s="34"/>
      <c r="C35" s="18"/>
      <c r="D35" s="35"/>
      <c r="E35" s="36">
        <f t="shared" si="6"/>
      </c>
      <c r="F35" s="35"/>
      <c r="G35" s="36">
        <f t="shared" si="7"/>
      </c>
      <c r="H35" s="37"/>
      <c r="I35" s="38">
        <f t="shared" si="8"/>
      </c>
      <c r="J35" s="66" t="s">
        <v>40</v>
      </c>
      <c r="K35" s="46">
        <f>SUM(K28:K34)</f>
        <v>0</v>
      </c>
      <c r="L35" s="63">
        <f>IF($J35="","",ABS(_xlfn.IFERROR(K35/K$45*100,0)))</f>
        <v>0</v>
      </c>
      <c r="M35" s="46">
        <f>SUM(M28:M34)</f>
        <v>0</v>
      </c>
      <c r="N35" s="63">
        <f>IF($J35="","",ABS(_xlfn.IFERROR(M35/M$45*100,0)))</f>
        <v>0</v>
      </c>
      <c r="O35" s="57">
        <f>SUM(O28:O34)</f>
        <v>0</v>
      </c>
      <c r="P35" s="47">
        <f>IF($J35="","",ABS(_xlfn.IFERROR(O35/O$45*100,0)))</f>
        <v>0</v>
      </c>
    </row>
    <row r="36" spans="1:17" ht="15.75" thickBot="1">
      <c r="A36" s="22"/>
      <c r="B36" s="22"/>
      <c r="C36" s="18"/>
      <c r="D36" s="35"/>
      <c r="E36" s="36">
        <f t="shared" si="6"/>
      </c>
      <c r="F36" s="35"/>
      <c r="G36" s="36">
        <f t="shared" si="7"/>
      </c>
      <c r="H36" s="37"/>
      <c r="I36" s="38">
        <f t="shared" si="8"/>
      </c>
      <c r="J36" s="66" t="s">
        <v>55</v>
      </c>
      <c r="K36" s="46">
        <f>+K26+K35</f>
        <v>0</v>
      </c>
      <c r="L36" s="63">
        <f>IF($J36="","",ABS(_xlfn.IFERROR(K36/K$45*100,0)))</f>
        <v>0</v>
      </c>
      <c r="M36" s="46">
        <f>+M26+M35</f>
        <v>0</v>
      </c>
      <c r="N36" s="63">
        <f>IF($J36="","",ABS(_xlfn.IFERROR(M36/M$45*100,0)))</f>
        <v>0</v>
      </c>
      <c r="O36" s="46">
        <f>+O26+O35</f>
        <v>0</v>
      </c>
      <c r="P36" s="47">
        <f>IF($J36="","",ABS(_xlfn.IFERROR(O36/O$45*100,0)))</f>
        <v>0</v>
      </c>
      <c r="Q36" s="67"/>
    </row>
    <row r="37" spans="1:16" ht="15">
      <c r="A37" s="22"/>
      <c r="B37" s="22"/>
      <c r="C37" s="18"/>
      <c r="D37" s="35"/>
      <c r="E37" s="36">
        <f t="shared" si="6"/>
      </c>
      <c r="F37" s="35"/>
      <c r="G37" s="36">
        <f t="shared" si="7"/>
      </c>
      <c r="H37" s="37"/>
      <c r="I37" s="38">
        <f t="shared" si="8"/>
      </c>
      <c r="J37" s="68" t="s">
        <v>41</v>
      </c>
      <c r="K37" s="35"/>
      <c r="L37" s="36"/>
      <c r="M37" s="35"/>
      <c r="N37" s="36"/>
      <c r="O37" s="35"/>
      <c r="P37" s="40"/>
    </row>
    <row r="38" spans="1:16" ht="15">
      <c r="A38" s="34"/>
      <c r="B38" s="34"/>
      <c r="C38" s="18"/>
      <c r="D38" s="35"/>
      <c r="E38" s="36">
        <f t="shared" si="6"/>
      </c>
      <c r="F38" s="35"/>
      <c r="G38" s="36">
        <f t="shared" si="7"/>
      </c>
      <c r="H38" s="37"/>
      <c r="I38" s="38">
        <f t="shared" si="8"/>
      </c>
      <c r="J38" s="39" t="s">
        <v>42</v>
      </c>
      <c r="K38" s="35">
        <v>0</v>
      </c>
      <c r="L38" s="36">
        <f aca="true" t="shared" si="12" ref="L38:L45">IF($J38="","",ABS(_xlfn.IFERROR(K38/K$45*100,0)))</f>
        <v>0</v>
      </c>
      <c r="M38" s="35">
        <v>0</v>
      </c>
      <c r="N38" s="36">
        <f aca="true" t="shared" si="13" ref="N38:N45">IF($J38="","",ABS(_xlfn.IFERROR(M38/M$45*100,0)))</f>
        <v>0</v>
      </c>
      <c r="O38" s="35">
        <v>0</v>
      </c>
      <c r="P38" s="40">
        <f aca="true" t="shared" si="14" ref="P38:P45">IF($J38="","",ABS(_xlfn.IFERROR(O38/O$45*100,0)))</f>
        <v>0</v>
      </c>
    </row>
    <row r="39" spans="1:16" ht="15">
      <c r="A39" s="34"/>
      <c r="B39" s="34"/>
      <c r="C39" s="18"/>
      <c r="D39" s="35"/>
      <c r="E39" s="36">
        <f t="shared" si="6"/>
      </c>
      <c r="F39" s="35"/>
      <c r="G39" s="36">
        <f t="shared" si="7"/>
      </c>
      <c r="H39" s="37"/>
      <c r="I39" s="38">
        <f t="shared" si="8"/>
      </c>
      <c r="J39" s="39" t="s">
        <v>43</v>
      </c>
      <c r="K39" s="35">
        <v>0</v>
      </c>
      <c r="L39" s="36">
        <f t="shared" si="12"/>
        <v>0</v>
      </c>
      <c r="M39" s="35">
        <v>0</v>
      </c>
      <c r="N39" s="36">
        <f t="shared" si="13"/>
        <v>0</v>
      </c>
      <c r="O39" s="35">
        <v>0</v>
      </c>
      <c r="P39" s="40">
        <f t="shared" si="14"/>
        <v>0</v>
      </c>
    </row>
    <row r="40" spans="1:16" ht="15">
      <c r="A40" s="34" t="s">
        <v>56</v>
      </c>
      <c r="B40" s="34"/>
      <c r="C40" s="18"/>
      <c r="D40" s="35"/>
      <c r="E40" s="36">
        <f t="shared" si="6"/>
      </c>
      <c r="F40" s="35"/>
      <c r="G40" s="36">
        <f t="shared" si="7"/>
      </c>
      <c r="H40" s="37"/>
      <c r="I40" s="38">
        <f t="shared" si="8"/>
      </c>
      <c r="J40" s="39" t="s">
        <v>44</v>
      </c>
      <c r="K40" s="35">
        <v>0</v>
      </c>
      <c r="L40" s="36">
        <f t="shared" si="12"/>
        <v>0</v>
      </c>
      <c r="M40" s="35">
        <v>0</v>
      </c>
      <c r="N40" s="36">
        <f t="shared" si="13"/>
        <v>0</v>
      </c>
      <c r="O40" s="35">
        <v>0</v>
      </c>
      <c r="P40" s="40">
        <f t="shared" si="14"/>
        <v>0</v>
      </c>
    </row>
    <row r="41" spans="1:16" ht="15">
      <c r="A41" s="34"/>
      <c r="B41" s="34"/>
      <c r="C41" s="18"/>
      <c r="D41" s="35"/>
      <c r="E41" s="36">
        <f t="shared" si="6"/>
      </c>
      <c r="F41" s="35"/>
      <c r="G41" s="36">
        <f t="shared" si="7"/>
      </c>
      <c r="H41" s="37"/>
      <c r="I41" s="38">
        <f t="shared" si="8"/>
      </c>
      <c r="J41" s="39" t="s">
        <v>46</v>
      </c>
      <c r="K41" s="74">
        <f>EGP!D45</f>
        <v>0</v>
      </c>
      <c r="L41" s="36">
        <f t="shared" si="12"/>
        <v>0</v>
      </c>
      <c r="M41" s="74">
        <f>EGP!F45</f>
        <v>0</v>
      </c>
      <c r="N41" s="36">
        <f t="shared" si="13"/>
        <v>0</v>
      </c>
      <c r="O41" s="35">
        <f>EGP!H45</f>
        <v>0</v>
      </c>
      <c r="P41" s="40">
        <f t="shared" si="14"/>
        <v>0</v>
      </c>
    </row>
    <row r="42" spans="1:16" ht="15">
      <c r="A42" s="34"/>
      <c r="B42" s="34"/>
      <c r="C42" s="18"/>
      <c r="D42" s="35"/>
      <c r="E42" s="36">
        <f t="shared" si="6"/>
      </c>
      <c r="F42" s="35"/>
      <c r="G42" s="36">
        <f t="shared" si="7"/>
      </c>
      <c r="H42" s="37"/>
      <c r="I42" s="38">
        <f t="shared" si="8"/>
      </c>
      <c r="J42" s="39" t="s">
        <v>47</v>
      </c>
      <c r="K42" s="35">
        <v>0</v>
      </c>
      <c r="L42" s="36">
        <f t="shared" si="12"/>
        <v>0</v>
      </c>
      <c r="M42" s="35">
        <v>0</v>
      </c>
      <c r="N42" s="36">
        <f t="shared" si="13"/>
        <v>0</v>
      </c>
      <c r="O42" s="35"/>
      <c r="P42" s="40">
        <f t="shared" si="14"/>
        <v>0</v>
      </c>
    </row>
    <row r="43" spans="1:16" ht="15.75" thickBot="1">
      <c r="A43" s="34"/>
      <c r="B43" s="34"/>
      <c r="C43" s="18"/>
      <c r="D43" s="35"/>
      <c r="E43" s="36">
        <f t="shared" si="6"/>
      </c>
      <c r="F43" s="35"/>
      <c r="G43" s="36">
        <f t="shared" si="7"/>
      </c>
      <c r="H43" s="37"/>
      <c r="I43" s="38">
        <f t="shared" si="8"/>
      </c>
      <c r="J43" s="50"/>
      <c r="K43" s="35"/>
      <c r="L43" s="36">
        <f t="shared" si="12"/>
      </c>
      <c r="M43" s="35"/>
      <c r="N43" s="36">
        <f t="shared" si="13"/>
      </c>
      <c r="O43" s="35"/>
      <c r="P43" s="40">
        <f t="shared" si="14"/>
      </c>
    </row>
    <row r="44" spans="1:17" ht="15.75" thickBot="1">
      <c r="A44" s="22"/>
      <c r="B44" s="22"/>
      <c r="C44" s="56" t="s">
        <v>54</v>
      </c>
      <c r="D44" s="46">
        <f>SUM(D28:D43)</f>
        <v>0</v>
      </c>
      <c r="E44" s="63">
        <f t="shared" si="6"/>
        <v>0</v>
      </c>
      <c r="F44" s="46">
        <f>SUM(F28:F43)</f>
        <v>4</v>
      </c>
      <c r="G44" s="63">
        <f t="shared" si="7"/>
        <v>100</v>
      </c>
      <c r="H44" s="64">
        <f>SUM(H28:H43)</f>
        <v>0</v>
      </c>
      <c r="I44" s="65">
        <f t="shared" si="8"/>
        <v>0</v>
      </c>
      <c r="J44" s="66" t="s">
        <v>48</v>
      </c>
      <c r="K44" s="46">
        <f>SUM(K38:K43)</f>
        <v>0</v>
      </c>
      <c r="L44" s="63">
        <f t="shared" si="12"/>
        <v>0</v>
      </c>
      <c r="M44" s="46">
        <f>SUM(M38:M43)</f>
        <v>0</v>
      </c>
      <c r="N44" s="63">
        <f t="shared" si="13"/>
        <v>0</v>
      </c>
      <c r="O44" s="46">
        <f>SUM(O38:O43)</f>
        <v>0</v>
      </c>
      <c r="P44" s="47">
        <f t="shared" si="14"/>
        <v>0</v>
      </c>
      <c r="Q44" s="67"/>
    </row>
    <row r="45" spans="1:18" ht="15.75" thickBot="1">
      <c r="A45" s="34"/>
      <c r="B45" s="34"/>
      <c r="C45" s="56" t="s">
        <v>50</v>
      </c>
      <c r="D45" s="64">
        <f>SUM(D26+D44)</f>
        <v>0</v>
      </c>
      <c r="E45" s="63">
        <f t="shared" si="6"/>
        <v>0</v>
      </c>
      <c r="F45" s="64">
        <f>SUM(F26+F44)</f>
        <v>4</v>
      </c>
      <c r="G45" s="63">
        <f t="shared" si="7"/>
        <v>100</v>
      </c>
      <c r="H45" s="64">
        <f>+H26+H44</f>
        <v>0</v>
      </c>
      <c r="I45" s="65">
        <f t="shared" si="8"/>
        <v>0</v>
      </c>
      <c r="J45" s="66" t="s">
        <v>51</v>
      </c>
      <c r="K45" s="46">
        <f>+K36+K44</f>
        <v>0</v>
      </c>
      <c r="L45" s="63">
        <f t="shared" si="12"/>
        <v>0</v>
      </c>
      <c r="M45" s="46">
        <f>+M36+M44</f>
        <v>0</v>
      </c>
      <c r="N45" s="63">
        <f t="shared" si="13"/>
        <v>0</v>
      </c>
      <c r="O45" s="46">
        <f>+O36+O44</f>
        <v>0</v>
      </c>
      <c r="P45" s="47">
        <f t="shared" si="14"/>
        <v>0</v>
      </c>
      <c r="R45" s="69"/>
    </row>
    <row r="47" spans="10:13" ht="15">
      <c r="J47" s="105"/>
      <c r="K47" s="105"/>
      <c r="L47" s="105"/>
      <c r="M47" s="105"/>
    </row>
    <row r="48" spans="4:13" ht="15">
      <c r="D48" s="104" t="s">
        <v>79</v>
      </c>
      <c r="E48" s="104"/>
      <c r="F48" s="104"/>
      <c r="G48" s="104"/>
      <c r="H48" s="104"/>
      <c r="J48" s="92" t="s">
        <v>80</v>
      </c>
      <c r="K48" s="92"/>
      <c r="L48" s="92"/>
      <c r="M48" s="92"/>
    </row>
  </sheetData>
  <sheetProtection/>
  <mergeCells count="15">
    <mergeCell ref="D48:H48"/>
    <mergeCell ref="J47:M47"/>
    <mergeCell ref="J48:M48"/>
    <mergeCell ref="F5:G5"/>
    <mergeCell ref="H5:I5"/>
    <mergeCell ref="J5:J6"/>
    <mergeCell ref="K5:L5"/>
    <mergeCell ref="M5:N5"/>
    <mergeCell ref="C2:P2"/>
    <mergeCell ref="C3:P3"/>
    <mergeCell ref="C4:P4"/>
    <mergeCell ref="C5:C6"/>
    <mergeCell ref="D5:E5"/>
    <mergeCell ref="C1:P1"/>
    <mergeCell ref="O5:P5"/>
  </mergeCells>
  <printOptions/>
  <pageMargins left="0.7" right="0.7" top="0.75" bottom="0.75" header="0.3" footer="0.3"/>
  <pageSetup orientation="portrait" paperSize="9"/>
  <ignoredErrors>
    <ignoredError sqref="E26:E45 G26:G44 F26 F44:F45 H44:H45 L44:L45 L26:P38 M44:P44 L40:P40 L39:N39 P39 N45 M45 O45 L42:P43 L41 P41 N41 M41 O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Heath Montero, Milagros Medally</cp:lastModifiedBy>
  <cp:lastPrinted>2018-03-01T20:09:04Z</cp:lastPrinted>
  <dcterms:created xsi:type="dcterms:W3CDTF">2012-08-15T07:41:40Z</dcterms:created>
  <dcterms:modified xsi:type="dcterms:W3CDTF">2019-03-13T14:48:36Z</dcterms:modified>
  <cp:category/>
  <cp:version/>
  <cp:contentType/>
  <cp:contentStatus/>
</cp:coreProperties>
</file>