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8FiCHN7UDiidcKTnQTdWsPWRKJ/udhoHtjNSbsOnYhO8EXwKToxwCOUzMwu2h6FVWvK7/b8xcW4ttA023SFVhg==" workbookSaltValue="2aFO/bKfZJjmKok3CpGagQ==" workbookSpinCount="100000" lockStructure="1"/>
  <bookViews>
    <workbookView xWindow="0" yWindow="0" windowWidth="20730" windowHeight="9735"/>
  </bookViews>
  <sheets>
    <sheet name="ZONAS" sheetId="1" r:id="rId1"/>
    <sheet name="Hoja1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A2" i="2" l="1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K8" i="1" l="1"/>
  <c r="E13" i="1" s="1"/>
  <c r="M8" i="1" l="1"/>
  <c r="F44" i="1" s="1"/>
  <c r="A14" i="1"/>
  <c r="I39" i="1" l="1"/>
  <c r="I38" i="1"/>
  <c r="F45" i="1"/>
  <c r="F39" i="1"/>
  <c r="C43" i="1"/>
  <c r="I44" i="1"/>
  <c r="C41" i="1"/>
  <c r="I37" i="1"/>
  <c r="I43" i="1"/>
  <c r="C39" i="1"/>
  <c r="I40" i="1"/>
  <c r="C38" i="1"/>
  <c r="F38" i="1"/>
  <c r="C40" i="1"/>
  <c r="I41" i="1"/>
  <c r="C45" i="1"/>
  <c r="F40" i="1"/>
  <c r="C44" i="1"/>
  <c r="F43" i="1"/>
  <c r="F42" i="1"/>
  <c r="F37" i="1"/>
  <c r="C42" i="1"/>
  <c r="I42" i="1"/>
  <c r="F41" i="1"/>
  <c r="C37" i="1"/>
</calcChain>
</file>

<file path=xl/sharedStrings.xml><?xml version="1.0" encoding="utf-8"?>
<sst xmlns="http://schemas.openxmlformats.org/spreadsheetml/2006/main" count="132" uniqueCount="88">
  <si>
    <t>DATOS DE LA ENTIDAD TÉCNICA</t>
  </si>
  <si>
    <t>RAZON SOCIAL</t>
  </si>
  <si>
    <t>RUC</t>
  </si>
  <si>
    <t>DATOS DE LA CARTA DE ACREDITACIÓN</t>
  </si>
  <si>
    <t>ENTIDAD FINANCIERA</t>
  </si>
  <si>
    <t>MONEDA</t>
  </si>
  <si>
    <t>OPCIONES PARA EL SORTEO</t>
  </si>
  <si>
    <t>N° DE BFH</t>
  </si>
  <si>
    <r>
      <t xml:space="preserve">* </t>
    </r>
    <r>
      <rPr>
        <sz val="9"/>
        <rFont val="Calibri"/>
        <family val="2"/>
        <scheme val="minor"/>
      </rPr>
      <t xml:space="preserve">Señalar la zona o zonas a participar, y el número de viviendas que desean intervenir en cada zona, </t>
    </r>
    <r>
      <rPr>
        <b/>
        <sz val="9"/>
        <rFont val="Calibri"/>
        <family val="2"/>
        <scheme val="minor"/>
      </rPr>
      <t>no pudiendo exceder dicho número de su capacidad señalada en su carta de acreditación ni la cantidad maxima de ejecución simultaena.</t>
    </r>
  </si>
  <si>
    <t>BFH</t>
  </si>
  <si>
    <t>Soles</t>
  </si>
  <si>
    <t>Dólar</t>
  </si>
  <si>
    <t>CASMA</t>
  </si>
  <si>
    <t>CHIMBOTE</t>
  </si>
  <si>
    <t>COISCO</t>
  </si>
  <si>
    <t>HUARMEY</t>
  </si>
  <si>
    <t>NUEV. CHIMBOTE</t>
  </si>
  <si>
    <t>ASCOPE</t>
  </si>
  <si>
    <t>CHAO</t>
  </si>
  <si>
    <t>EL PORVENIR</t>
  </si>
  <si>
    <t>VICTOR LARCO H.</t>
  </si>
  <si>
    <t>VIRU</t>
  </si>
  <si>
    <t>CHICLAYO</t>
  </si>
  <si>
    <t>FERREÑAFE</t>
  </si>
  <si>
    <t xml:space="preserve">MOCHUMI </t>
  </si>
  <si>
    <t>MORROPE</t>
  </si>
  <si>
    <t>TUCUME</t>
  </si>
  <si>
    <t>LURIGANCHO</t>
  </si>
  <si>
    <t>HUARAL</t>
  </si>
  <si>
    <t>SUPE</t>
  </si>
  <si>
    <t>CASTILLA</t>
  </si>
  <si>
    <t>CATACAOS</t>
  </si>
  <si>
    <t>CHULUCANAS</t>
  </si>
  <si>
    <t>CURAMORI</t>
  </si>
  <si>
    <t>PAITA</t>
  </si>
  <si>
    <t>REGIÓN</t>
  </si>
  <si>
    <t>ANCASH</t>
  </si>
  <si>
    <t>LA LIBERTAD</t>
  </si>
  <si>
    <t>LAMBAYEQUE</t>
  </si>
  <si>
    <t>LIMA</t>
  </si>
  <si>
    <t>PIURA</t>
  </si>
  <si>
    <t>PROVINCIA</t>
  </si>
  <si>
    <t>SANTA</t>
  </si>
  <si>
    <t>TRUJILLO</t>
  </si>
  <si>
    <t>BARRANCA</t>
  </si>
  <si>
    <t>--</t>
  </si>
  <si>
    <t>ALERTA
Dicho número excede de su capacidad señalada en su carta de acreditación o la cantidad maxima de ejecución simultaena.</t>
  </si>
  <si>
    <t>BCP</t>
  </si>
  <si>
    <t>Interbank</t>
  </si>
  <si>
    <t>BBVA Continental</t>
  </si>
  <si>
    <t>Banco Financiero</t>
  </si>
  <si>
    <t>Banbif</t>
  </si>
  <si>
    <t>Banco de Comercio</t>
  </si>
  <si>
    <t>Banco GNB</t>
  </si>
  <si>
    <t>CMAC Ica</t>
  </si>
  <si>
    <t>CMAC Sullana</t>
  </si>
  <si>
    <t>CMAC Huancayo</t>
  </si>
  <si>
    <t>CMAC Arequipa</t>
  </si>
  <si>
    <t>CRAC Raiz</t>
  </si>
  <si>
    <t>Edpyme Micasita</t>
  </si>
  <si>
    <t>Financiera TFC</t>
  </si>
  <si>
    <t>Secrex</t>
  </si>
  <si>
    <t>MAPFRE PERÚ</t>
  </si>
  <si>
    <t>La Positiva Seguros y Reaseguros</t>
  </si>
  <si>
    <t>FOGAPI</t>
  </si>
  <si>
    <t>No procede
Mayor a tu capacidad</t>
  </si>
  <si>
    <t>No procede
Mayor a lo convocado</t>
  </si>
  <si>
    <t>MONTO DE LA LINEA DISPONIBLE</t>
  </si>
  <si>
    <t>FORMATO DE ELECCIÓN DE ZONAS</t>
  </si>
  <si>
    <t>Firma y Sello del Representante Legal</t>
  </si>
  <si>
    <t>NÚMERO DE BFH (SIN EXCEDER LA CAPACIDAD SIMULTANEA)</t>
  </si>
  <si>
    <t>MORROPON</t>
  </si>
  <si>
    <t>HUARAZ</t>
  </si>
  <si>
    <t>CONDESUYOS</t>
  </si>
  <si>
    <t>LA UNION</t>
  </si>
  <si>
    <t>ICA</t>
  </si>
  <si>
    <t>OTUZCO</t>
  </si>
  <si>
    <t>PACASMAYO</t>
  </si>
  <si>
    <t>SANTIAGO DE CHUCO</t>
  </si>
  <si>
    <t>CAÑETE</t>
  </si>
  <si>
    <t>HUARA</t>
  </si>
  <si>
    <t>SECHURA</t>
  </si>
  <si>
    <t>SULLANA</t>
  </si>
  <si>
    <t>TUMBES</t>
  </si>
  <si>
    <t>AREQUIPA</t>
  </si>
  <si>
    <t>ALERTA; Dicha línea no puede ser menor al valor de CINCUENTA (50) BFH</t>
  </si>
  <si>
    <t>ZONAS DE INTERVENCIÓN Y NÚMERO DE BFH POR ZONA - PUBLICADA CON LA RM N°193-2018-VIVIENDA</t>
  </si>
  <si>
    <t>CMAC Maynas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</si>
</sst>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Protection="1"/>
    <xf numFmtId="0" fontId="0" fillId="0" borderId="0" xfId="0" applyAlignment="1">
      <alignment wrapText="1"/>
    </xf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2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7" fillId="2" borderId="0" xfId="0" applyFont="1" applyFill="1" applyProtection="1"/>
    <xf numFmtId="0" fontId="0" fillId="0" borderId="0" xfId="0" quotePrefix="1"/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1" applyFont="1"/>
    <xf numFmtId="0" fontId="9" fillId="2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2" borderId="0" xfId="0" applyFill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Protection="1"/>
    <xf numFmtId="0" fontId="6" fillId="2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Normal="100" workbookViewId="0">
      <selection activeCell="C5" sqref="C5:I5"/>
    </sheetView>
  </sheetViews>
  <sheetFormatPr baseColWidth="10" defaultColWidth="0" defaultRowHeight="15" customHeight="1" zeroHeight="1" x14ac:dyDescent="0.25"/>
  <cols>
    <col min="1" max="2" width="14.28515625" customWidth="1"/>
    <col min="3" max="3" width="15.7109375" customWidth="1"/>
    <col min="4" max="5" width="14.28515625" customWidth="1"/>
    <col min="6" max="6" width="15.7109375" customWidth="1"/>
    <col min="7" max="8" width="14.28515625" customWidth="1"/>
    <col min="9" max="9" width="15.7109375" customWidth="1"/>
    <col min="10" max="16384" width="11.42578125" hidden="1"/>
  </cols>
  <sheetData>
    <row r="1" spans="1:13" ht="15" customHeight="1" x14ac:dyDescent="0.25">
      <c r="A1" s="30" t="s">
        <v>68</v>
      </c>
      <c r="B1" s="30"/>
      <c r="C1" s="30"/>
      <c r="D1" s="30"/>
      <c r="E1" s="30"/>
      <c r="F1" s="30"/>
      <c r="G1" s="30"/>
      <c r="H1" s="30"/>
      <c r="I1" s="30"/>
    </row>
    <row r="2" spans="1:13" ht="5.0999999999999996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3" ht="12" customHeight="1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K3" t="s">
        <v>9</v>
      </c>
      <c r="L3">
        <f>22617.5*1.1</f>
        <v>24879.250000000004</v>
      </c>
    </row>
    <row r="4" spans="1:13" ht="5.0999999999999996" customHeight="1" x14ac:dyDescent="0.25">
      <c r="A4" s="1"/>
      <c r="B4" s="1"/>
      <c r="C4" s="1"/>
      <c r="D4" s="1"/>
      <c r="E4" s="1"/>
      <c r="F4" s="1"/>
      <c r="G4" s="1"/>
      <c r="H4" s="1"/>
      <c r="I4" s="1"/>
      <c r="K4" t="s">
        <v>10</v>
      </c>
    </row>
    <row r="5" spans="1:13" ht="15" customHeight="1" x14ac:dyDescent="0.25">
      <c r="A5" s="28" t="s">
        <v>1</v>
      </c>
      <c r="B5" s="28"/>
      <c r="C5" s="25"/>
      <c r="D5" s="26"/>
      <c r="E5" s="26"/>
      <c r="F5" s="26"/>
      <c r="G5" s="26"/>
      <c r="H5" s="26"/>
      <c r="I5" s="27"/>
      <c r="K5" t="s">
        <v>11</v>
      </c>
      <c r="L5">
        <v>50</v>
      </c>
    </row>
    <row r="6" spans="1:13" ht="15" customHeight="1" x14ac:dyDescent="0.25">
      <c r="A6" s="28" t="s">
        <v>2</v>
      </c>
      <c r="B6" s="28"/>
      <c r="C6" s="25"/>
      <c r="D6" s="26"/>
      <c r="E6" s="26"/>
      <c r="F6" s="26"/>
      <c r="G6" s="26"/>
      <c r="H6" s="26"/>
      <c r="I6" s="27"/>
      <c r="K6" s="2" t="s">
        <v>46</v>
      </c>
      <c r="L6" s="2" t="s">
        <v>85</v>
      </c>
      <c r="M6" s="2" t="s">
        <v>66</v>
      </c>
    </row>
    <row r="7" spans="1:13" ht="5.0999999999999996" customHeight="1" x14ac:dyDescent="0.25">
      <c r="A7" s="1"/>
      <c r="B7" s="1"/>
      <c r="C7" s="1"/>
      <c r="D7" s="1"/>
      <c r="E7" s="1"/>
      <c r="F7" s="1"/>
      <c r="G7" s="1"/>
      <c r="H7" s="1"/>
      <c r="I7" s="1"/>
      <c r="K7" s="9" t="s">
        <v>45</v>
      </c>
      <c r="L7" s="9" t="s">
        <v>45</v>
      </c>
      <c r="M7" s="2" t="s">
        <v>65</v>
      </c>
    </row>
    <row r="8" spans="1:13" ht="12" customHeight="1" x14ac:dyDescent="0.25">
      <c r="A8" s="36" t="s">
        <v>3</v>
      </c>
      <c r="B8" s="36"/>
      <c r="C8" s="36"/>
      <c r="D8" s="36"/>
      <c r="E8" s="36"/>
      <c r="F8" s="36"/>
      <c r="G8" s="36"/>
      <c r="H8" s="36"/>
      <c r="I8" s="36"/>
      <c r="K8">
        <f>INT(IF(E12=K4,E11/L3,E11/L3*3.25))</f>
        <v>0</v>
      </c>
      <c r="M8" s="11">
        <f>IFERROR(E13,"")</f>
        <v>0</v>
      </c>
    </row>
    <row r="9" spans="1:13" ht="5.0999999999999996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3" ht="15" customHeight="1" x14ac:dyDescent="0.25">
      <c r="A10" s="28" t="s">
        <v>4</v>
      </c>
      <c r="B10" s="28"/>
      <c r="C10" s="28"/>
      <c r="D10" s="28"/>
      <c r="E10" s="25"/>
      <c r="F10" s="26"/>
      <c r="G10" s="26"/>
      <c r="H10" s="26"/>
      <c r="I10" s="27"/>
      <c r="K10" t="s">
        <v>47</v>
      </c>
    </row>
    <row r="11" spans="1:13" ht="15" customHeight="1" x14ac:dyDescent="0.25">
      <c r="A11" s="28" t="s">
        <v>67</v>
      </c>
      <c r="B11" s="28"/>
      <c r="C11" s="28"/>
      <c r="D11" s="28"/>
      <c r="E11" s="25"/>
      <c r="F11" s="26"/>
      <c r="G11" s="26"/>
      <c r="H11" s="26"/>
      <c r="I11" s="27"/>
      <c r="K11" t="s">
        <v>48</v>
      </c>
    </row>
    <row r="12" spans="1:13" ht="15" customHeight="1" x14ac:dyDescent="0.25">
      <c r="A12" s="29" t="s">
        <v>5</v>
      </c>
      <c r="B12" s="29"/>
      <c r="C12" s="29"/>
      <c r="D12" s="29"/>
      <c r="E12" s="25" t="s">
        <v>10</v>
      </c>
      <c r="F12" s="26"/>
      <c r="G12" s="26"/>
      <c r="H12" s="26"/>
      <c r="I12" s="27"/>
      <c r="K12" t="s">
        <v>49</v>
      </c>
    </row>
    <row r="13" spans="1:13" ht="15" customHeight="1" x14ac:dyDescent="0.25">
      <c r="A13" s="28" t="s">
        <v>70</v>
      </c>
      <c r="B13" s="28"/>
      <c r="C13" s="28"/>
      <c r="D13" s="28"/>
      <c r="E13" s="33">
        <f>IF(K8&gt;300,300,K8)</f>
        <v>0</v>
      </c>
      <c r="F13" s="34"/>
      <c r="G13" s="34"/>
      <c r="H13" s="34"/>
      <c r="I13" s="35"/>
      <c r="K13" t="s">
        <v>50</v>
      </c>
    </row>
    <row r="14" spans="1:13" ht="12" customHeight="1" x14ac:dyDescent="0.25">
      <c r="A14" s="37" t="str">
        <f>IF(E13&lt;L5,L6,L7)</f>
        <v>ALERTA; Dicha línea no puede ser menor al valor de CINCUENTA (50) BFH</v>
      </c>
      <c r="B14" s="37"/>
      <c r="C14" s="37"/>
      <c r="D14" s="37"/>
      <c r="E14" s="37"/>
      <c r="F14" s="37"/>
      <c r="G14" s="37"/>
      <c r="H14" s="37"/>
      <c r="I14" s="37"/>
      <c r="K14" t="s">
        <v>51</v>
      </c>
    </row>
    <row r="15" spans="1:13" ht="12" customHeight="1" x14ac:dyDescent="0.25">
      <c r="A15" s="36" t="s">
        <v>86</v>
      </c>
      <c r="B15" s="36"/>
      <c r="C15" s="36"/>
      <c r="D15" s="36"/>
      <c r="E15" s="36"/>
      <c r="F15" s="36"/>
      <c r="G15" s="36"/>
      <c r="H15" s="36"/>
      <c r="I15" s="36"/>
      <c r="K15" s="3" t="s">
        <v>53</v>
      </c>
    </row>
    <row r="16" spans="1:13" ht="5.0999999999999996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K16" s="3" t="s">
        <v>52</v>
      </c>
    </row>
    <row r="17" spans="1:11" ht="12" customHeight="1" x14ac:dyDescent="0.25">
      <c r="A17" s="6" t="s">
        <v>35</v>
      </c>
      <c r="B17" s="38" t="s">
        <v>41</v>
      </c>
      <c r="C17" s="39"/>
      <c r="D17" s="6" t="s">
        <v>7</v>
      </c>
      <c r="E17" s="4"/>
      <c r="F17" s="6" t="s">
        <v>35</v>
      </c>
      <c r="G17" s="38" t="s">
        <v>41</v>
      </c>
      <c r="H17" s="39"/>
      <c r="I17" s="6" t="s">
        <v>7</v>
      </c>
      <c r="K17" s="3" t="s">
        <v>54</v>
      </c>
    </row>
    <row r="18" spans="1:11" s="3" customFormat="1" ht="12" customHeight="1" x14ac:dyDescent="0.2">
      <c r="A18" s="21" t="s">
        <v>36</v>
      </c>
      <c r="B18" s="40" t="s">
        <v>12</v>
      </c>
      <c r="C18" s="41"/>
      <c r="D18" s="7">
        <v>45</v>
      </c>
      <c r="E18" s="5"/>
      <c r="F18" s="22" t="s">
        <v>38</v>
      </c>
      <c r="G18" s="40" t="s">
        <v>22</v>
      </c>
      <c r="H18" s="41"/>
      <c r="I18" s="7">
        <v>1600</v>
      </c>
      <c r="K18" s="3" t="s">
        <v>55</v>
      </c>
    </row>
    <row r="19" spans="1:11" s="3" customFormat="1" ht="12" customHeight="1" x14ac:dyDescent="0.2">
      <c r="A19" s="21"/>
      <c r="B19" s="40" t="s">
        <v>72</v>
      </c>
      <c r="C19" s="41"/>
      <c r="D19" s="7">
        <v>10</v>
      </c>
      <c r="E19" s="5"/>
      <c r="F19" s="23"/>
      <c r="G19" s="40" t="s">
        <v>23</v>
      </c>
      <c r="H19" s="41"/>
      <c r="I19" s="7">
        <v>400</v>
      </c>
      <c r="K19" s="3" t="s">
        <v>87</v>
      </c>
    </row>
    <row r="20" spans="1:11" s="3" customFormat="1" ht="12" customHeight="1" x14ac:dyDescent="0.2">
      <c r="A20" s="21"/>
      <c r="B20" s="40" t="s">
        <v>15</v>
      </c>
      <c r="C20" s="41"/>
      <c r="D20" s="7">
        <v>40</v>
      </c>
      <c r="E20" s="5"/>
      <c r="F20" s="24"/>
      <c r="G20" s="40" t="s">
        <v>38</v>
      </c>
      <c r="H20" s="41"/>
      <c r="I20" s="7">
        <v>2200</v>
      </c>
      <c r="K20" s="3" t="s">
        <v>56</v>
      </c>
    </row>
    <row r="21" spans="1:11" s="3" customFormat="1" ht="12" customHeight="1" x14ac:dyDescent="0.2">
      <c r="A21" s="21"/>
      <c r="B21" s="40" t="s">
        <v>42</v>
      </c>
      <c r="C21" s="41"/>
      <c r="D21" s="7">
        <v>205</v>
      </c>
      <c r="E21" s="5"/>
      <c r="F21" s="22" t="s">
        <v>39</v>
      </c>
      <c r="G21" s="40" t="s">
        <v>44</v>
      </c>
      <c r="H21" s="41"/>
      <c r="I21" s="7">
        <v>42</v>
      </c>
      <c r="K21" s="3" t="s">
        <v>57</v>
      </c>
    </row>
    <row r="22" spans="1:11" s="3" customFormat="1" ht="12" customHeight="1" x14ac:dyDescent="0.25">
      <c r="A22" s="21" t="s">
        <v>84</v>
      </c>
      <c r="B22" s="40" t="s">
        <v>73</v>
      </c>
      <c r="C22" s="41"/>
      <c r="D22" s="7">
        <v>126</v>
      </c>
      <c r="E22" s="5"/>
      <c r="F22" s="23"/>
      <c r="G22" s="40" t="s">
        <v>79</v>
      </c>
      <c r="H22" s="41"/>
      <c r="I22" s="7">
        <v>25</v>
      </c>
      <c r="K22" t="s">
        <v>58</v>
      </c>
    </row>
    <row r="23" spans="1:11" s="3" customFormat="1" ht="12" customHeight="1" x14ac:dyDescent="0.25">
      <c r="A23" s="21"/>
      <c r="B23" s="40" t="s">
        <v>74</v>
      </c>
      <c r="C23" s="41"/>
      <c r="D23" s="7">
        <v>96</v>
      </c>
      <c r="E23" s="5"/>
      <c r="F23" s="23"/>
      <c r="G23" s="40" t="s">
        <v>80</v>
      </c>
      <c r="H23" s="41"/>
      <c r="I23" s="7">
        <v>8</v>
      </c>
      <c r="K23" t="s">
        <v>59</v>
      </c>
    </row>
    <row r="24" spans="1:11" s="3" customFormat="1" ht="12" customHeight="1" x14ac:dyDescent="0.25">
      <c r="A24" s="19" t="s">
        <v>75</v>
      </c>
      <c r="B24" s="40" t="s">
        <v>75</v>
      </c>
      <c r="C24" s="41"/>
      <c r="D24" s="7">
        <v>58</v>
      </c>
      <c r="E24" s="5"/>
      <c r="F24" s="24"/>
      <c r="G24" s="40" t="s">
        <v>39</v>
      </c>
      <c r="H24" s="41"/>
      <c r="I24" s="7">
        <v>25</v>
      </c>
      <c r="K24" t="s">
        <v>60</v>
      </c>
    </row>
    <row r="25" spans="1:11" s="3" customFormat="1" ht="12" customHeight="1" x14ac:dyDescent="0.25">
      <c r="A25" s="21" t="s">
        <v>37</v>
      </c>
      <c r="B25" s="40" t="s">
        <v>17</v>
      </c>
      <c r="C25" s="41"/>
      <c r="D25" s="7">
        <v>200</v>
      </c>
      <c r="E25" s="5"/>
      <c r="F25" s="22" t="s">
        <v>40</v>
      </c>
      <c r="G25" s="40" t="s">
        <v>71</v>
      </c>
      <c r="H25" s="41"/>
      <c r="I25" s="7">
        <v>650</v>
      </c>
      <c r="K25" t="s">
        <v>61</v>
      </c>
    </row>
    <row r="26" spans="1:11" s="3" customFormat="1" ht="12" customHeight="1" x14ac:dyDescent="0.25">
      <c r="A26" s="21"/>
      <c r="B26" s="40" t="s">
        <v>76</v>
      </c>
      <c r="C26" s="41"/>
      <c r="D26" s="7">
        <v>30</v>
      </c>
      <c r="E26" s="5"/>
      <c r="F26" s="23"/>
      <c r="G26" s="40" t="s">
        <v>34</v>
      </c>
      <c r="H26" s="41"/>
      <c r="I26" s="7">
        <v>250</v>
      </c>
      <c r="K26" t="s">
        <v>62</v>
      </c>
    </row>
    <row r="27" spans="1:11" s="3" customFormat="1" ht="12" customHeight="1" x14ac:dyDescent="0.25">
      <c r="A27" s="21"/>
      <c r="B27" s="40" t="s">
        <v>77</v>
      </c>
      <c r="C27" s="41"/>
      <c r="D27" s="7">
        <v>140</v>
      </c>
      <c r="E27" s="5"/>
      <c r="F27" s="23"/>
      <c r="G27" s="40" t="s">
        <v>40</v>
      </c>
      <c r="H27" s="41"/>
      <c r="I27" s="7">
        <v>950</v>
      </c>
      <c r="K27" t="s">
        <v>63</v>
      </c>
    </row>
    <row r="28" spans="1:11" s="3" customFormat="1" ht="12" customHeight="1" x14ac:dyDescent="0.25">
      <c r="A28" s="21"/>
      <c r="B28" s="40" t="s">
        <v>78</v>
      </c>
      <c r="C28" s="41"/>
      <c r="D28" s="7">
        <v>20</v>
      </c>
      <c r="E28" s="5"/>
      <c r="F28" s="23"/>
      <c r="G28" s="40" t="s">
        <v>81</v>
      </c>
      <c r="H28" s="41"/>
      <c r="I28" s="7">
        <v>200</v>
      </c>
      <c r="K28" t="s">
        <v>64</v>
      </c>
    </row>
    <row r="29" spans="1:11" s="3" customFormat="1" ht="12" customHeight="1" x14ac:dyDescent="0.2">
      <c r="A29" s="21"/>
      <c r="B29" s="40" t="s">
        <v>43</v>
      </c>
      <c r="C29" s="41"/>
      <c r="D29" s="7">
        <v>130</v>
      </c>
      <c r="E29" s="5"/>
      <c r="F29" s="24"/>
      <c r="G29" s="40" t="s">
        <v>82</v>
      </c>
      <c r="H29" s="41"/>
      <c r="I29" s="7">
        <v>350</v>
      </c>
    </row>
    <row r="30" spans="1:11" s="3" customFormat="1" ht="12" customHeight="1" x14ac:dyDescent="0.25">
      <c r="A30" s="21"/>
      <c r="B30" s="40" t="s">
        <v>21</v>
      </c>
      <c r="C30" s="41"/>
      <c r="D30" s="7">
        <v>180</v>
      </c>
      <c r="E30" s="5"/>
      <c r="F30" s="20" t="s">
        <v>83</v>
      </c>
      <c r="G30" s="40" t="s">
        <v>83</v>
      </c>
      <c r="H30" s="41"/>
      <c r="I30" s="7">
        <v>20</v>
      </c>
      <c r="K30"/>
    </row>
    <row r="31" spans="1:11" s="3" customFormat="1" ht="12" customHeight="1" x14ac:dyDescent="0.25">
      <c r="A31" s="17"/>
      <c r="B31" s="18"/>
      <c r="C31" s="18"/>
      <c r="D31" s="18"/>
      <c r="E31" s="5"/>
      <c r="F31" s="16"/>
      <c r="G31" s="16"/>
      <c r="H31" s="16"/>
      <c r="I31" s="16"/>
      <c r="K31"/>
    </row>
    <row r="32" spans="1:11" s="3" customFormat="1" ht="12" customHeight="1" x14ac:dyDescent="0.25">
      <c r="A32" s="17"/>
      <c r="B32" s="18"/>
      <c r="C32" s="18"/>
      <c r="D32" s="18"/>
      <c r="E32" s="5"/>
      <c r="F32" s="16"/>
      <c r="G32" s="16"/>
      <c r="H32" s="16"/>
      <c r="I32" s="16"/>
      <c r="K32"/>
    </row>
    <row r="33" spans="1:9" ht="5.0999999999999996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2" customHeight="1" x14ac:dyDescent="0.25">
      <c r="A34" s="36" t="s">
        <v>6</v>
      </c>
      <c r="B34" s="36"/>
      <c r="C34" s="36"/>
      <c r="D34" s="36"/>
      <c r="E34" s="36"/>
      <c r="F34" s="36"/>
      <c r="G34" s="36"/>
      <c r="H34" s="36"/>
      <c r="I34" s="36"/>
    </row>
    <row r="35" spans="1:9" ht="15" customHeight="1" x14ac:dyDescent="0.25">
      <c r="A35" s="32" t="s">
        <v>8</v>
      </c>
      <c r="B35" s="32"/>
      <c r="C35" s="32"/>
      <c r="D35" s="32"/>
      <c r="E35" s="32"/>
      <c r="F35" s="32"/>
      <c r="G35" s="32"/>
      <c r="H35" s="32"/>
      <c r="I35" s="32"/>
    </row>
    <row r="36" spans="1:9" ht="1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8" customHeight="1" x14ac:dyDescent="0.25">
      <c r="A37" s="8" t="s">
        <v>12</v>
      </c>
      <c r="B37" s="10"/>
      <c r="C37" s="12">
        <f>IFERROR(IF(B37&gt;$E$13,$M$7,IF(B37&gt;D18,$M$6,$M$8)),"")</f>
        <v>0</v>
      </c>
      <c r="D37" s="8" t="s">
        <v>77</v>
      </c>
      <c r="E37" s="10"/>
      <c r="F37" s="12">
        <f>IFERROR(IF(E37&gt;$E$13,$M$7,IF(E37&gt;D27,$M$6,$M$8)),"")</f>
        <v>0</v>
      </c>
      <c r="G37" s="8" t="s">
        <v>80</v>
      </c>
      <c r="H37" s="10"/>
      <c r="I37" s="12">
        <f>IFERROR(IF(H37&gt;$E$13,$M$7,IF(H37&gt;I23,$M$6,$M$8)),"")</f>
        <v>0</v>
      </c>
    </row>
    <row r="38" spans="1:9" ht="18" customHeight="1" x14ac:dyDescent="0.25">
      <c r="A38" s="8" t="s">
        <v>72</v>
      </c>
      <c r="B38" s="10"/>
      <c r="C38" s="12">
        <f t="shared" ref="C38:C44" si="0">IFERROR(IF(B38&gt;$E$13,$M$7,IF(B38&gt;D19,$M$6,$M$8)),"")</f>
        <v>0</v>
      </c>
      <c r="D38" s="8" t="s">
        <v>78</v>
      </c>
      <c r="E38" s="10"/>
      <c r="F38" s="12">
        <f t="shared" ref="F38:F40" si="1">IFERROR(IF(E38&gt;$E$13,$M$7,IF(E38&gt;D28,$M$6,$M$8)),"")</f>
        <v>0</v>
      </c>
      <c r="G38" s="8" t="s">
        <v>39</v>
      </c>
      <c r="H38" s="10"/>
      <c r="I38" s="12">
        <f t="shared" ref="I38:I44" si="2">IFERROR(IF(H38&gt;$E$13,$M$7,IF(H38&gt;I24,$M$6,$M$8)),"")</f>
        <v>0</v>
      </c>
    </row>
    <row r="39" spans="1:9" ht="18" customHeight="1" x14ac:dyDescent="0.25">
      <c r="A39" s="8" t="s">
        <v>15</v>
      </c>
      <c r="B39" s="10"/>
      <c r="C39" s="12">
        <f t="shared" si="0"/>
        <v>0</v>
      </c>
      <c r="D39" s="8" t="s">
        <v>43</v>
      </c>
      <c r="E39" s="10"/>
      <c r="F39" s="12">
        <f t="shared" si="1"/>
        <v>0</v>
      </c>
      <c r="G39" s="8" t="s">
        <v>71</v>
      </c>
      <c r="H39" s="10"/>
      <c r="I39" s="12">
        <f t="shared" si="2"/>
        <v>0</v>
      </c>
    </row>
    <row r="40" spans="1:9" ht="18" customHeight="1" x14ac:dyDescent="0.25">
      <c r="A40" s="8" t="s">
        <v>42</v>
      </c>
      <c r="B40" s="10"/>
      <c r="C40" s="12">
        <f t="shared" si="0"/>
        <v>0</v>
      </c>
      <c r="D40" s="8" t="s">
        <v>21</v>
      </c>
      <c r="E40" s="10"/>
      <c r="F40" s="12">
        <f t="shared" si="1"/>
        <v>0</v>
      </c>
      <c r="G40" s="8" t="s">
        <v>34</v>
      </c>
      <c r="H40" s="10"/>
      <c r="I40" s="12">
        <f t="shared" si="2"/>
        <v>0</v>
      </c>
    </row>
    <row r="41" spans="1:9" ht="18" customHeight="1" x14ac:dyDescent="0.25">
      <c r="A41" s="8" t="s">
        <v>73</v>
      </c>
      <c r="B41" s="10"/>
      <c r="C41" s="12">
        <f t="shared" si="0"/>
        <v>0</v>
      </c>
      <c r="D41" s="8" t="s">
        <v>22</v>
      </c>
      <c r="E41" s="10"/>
      <c r="F41" s="12">
        <f>IFERROR(IF(E41&gt;$E$13,$M$7,IF(E41&gt;I18,$M$6,$M$8)),"")</f>
        <v>0</v>
      </c>
      <c r="G41" s="8" t="s">
        <v>40</v>
      </c>
      <c r="H41" s="10"/>
      <c r="I41" s="12">
        <f t="shared" si="2"/>
        <v>0</v>
      </c>
    </row>
    <row r="42" spans="1:9" ht="18" customHeight="1" x14ac:dyDescent="0.25">
      <c r="A42" s="8" t="s">
        <v>74</v>
      </c>
      <c r="B42" s="10"/>
      <c r="C42" s="12">
        <f t="shared" si="0"/>
        <v>0</v>
      </c>
      <c r="D42" s="8" t="s">
        <v>23</v>
      </c>
      <c r="E42" s="10"/>
      <c r="F42" s="12">
        <f t="shared" ref="F42:F45" si="3">IFERROR(IF(E42&gt;$E$13,$M$7,IF(E42&gt;I19,$M$6,$M$8)),"")</f>
        <v>0</v>
      </c>
      <c r="G42" s="8" t="s">
        <v>81</v>
      </c>
      <c r="H42" s="10"/>
      <c r="I42" s="12">
        <f t="shared" si="2"/>
        <v>0</v>
      </c>
    </row>
    <row r="43" spans="1:9" ht="18" customHeight="1" x14ac:dyDescent="0.25">
      <c r="A43" s="8" t="s">
        <v>75</v>
      </c>
      <c r="B43" s="10"/>
      <c r="C43" s="12">
        <f t="shared" si="0"/>
        <v>0</v>
      </c>
      <c r="D43" s="8" t="s">
        <v>38</v>
      </c>
      <c r="E43" s="10"/>
      <c r="F43" s="12">
        <f t="shared" si="3"/>
        <v>0</v>
      </c>
      <c r="G43" s="8" t="s">
        <v>82</v>
      </c>
      <c r="H43" s="10"/>
      <c r="I43" s="12">
        <f t="shared" si="2"/>
        <v>0</v>
      </c>
    </row>
    <row r="44" spans="1:9" ht="18" customHeight="1" x14ac:dyDescent="0.25">
      <c r="A44" s="8" t="s">
        <v>17</v>
      </c>
      <c r="B44" s="10"/>
      <c r="C44" s="12">
        <f t="shared" si="0"/>
        <v>0</v>
      </c>
      <c r="D44" s="8" t="s">
        <v>44</v>
      </c>
      <c r="E44" s="10"/>
      <c r="F44" s="12">
        <f t="shared" si="3"/>
        <v>0</v>
      </c>
      <c r="G44" s="8" t="s">
        <v>83</v>
      </c>
      <c r="H44" s="10"/>
      <c r="I44" s="12">
        <f t="shared" si="2"/>
        <v>0</v>
      </c>
    </row>
    <row r="45" spans="1:9" ht="20.100000000000001" customHeight="1" x14ac:dyDescent="0.25">
      <c r="A45" s="8" t="s">
        <v>76</v>
      </c>
      <c r="B45" s="10"/>
      <c r="C45" s="12">
        <f>IFERROR(IF(B45&gt;$E$13,$M$7,IF(B45&gt;D26,$M$6,$M$8)),"")</f>
        <v>0</v>
      </c>
      <c r="D45" s="8" t="s">
        <v>79</v>
      </c>
      <c r="E45" s="10"/>
      <c r="F45" s="12">
        <f t="shared" si="3"/>
        <v>0</v>
      </c>
      <c r="G45" s="15"/>
      <c r="H45" s="15"/>
      <c r="I45" s="14"/>
    </row>
    <row r="46" spans="1:9" ht="13.5" customHeight="1" x14ac:dyDescent="0.25">
      <c r="A46" s="4"/>
      <c r="B46" s="4"/>
      <c r="C46" s="4"/>
      <c r="D46" s="4"/>
      <c r="E46" s="4"/>
      <c r="F46" s="31" t="s">
        <v>69</v>
      </c>
      <c r="G46" s="31"/>
      <c r="H46" s="31"/>
      <c r="I46" s="31"/>
    </row>
    <row r="47" spans="1:9" ht="15" hidden="1" customHeight="1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5" hidden="1" customHeight="1" x14ac:dyDescent="0.25">
      <c r="A48" s="4"/>
      <c r="B48" s="4"/>
      <c r="C48" s="4"/>
      <c r="D48" s="4"/>
      <c r="E48" s="4"/>
      <c r="F48" s="4"/>
      <c r="G48" s="4"/>
      <c r="H48" s="4"/>
      <c r="I48" s="4"/>
    </row>
  </sheetData>
  <sheetProtection password="E235" sheet="1" objects="1" scenarios="1" selectLockedCells="1"/>
  <mergeCells count="54">
    <mergeCell ref="G30:H30"/>
    <mergeCell ref="G17:H17"/>
    <mergeCell ref="B27:C27"/>
    <mergeCell ref="B28:C28"/>
    <mergeCell ref="B29:C29"/>
    <mergeCell ref="B30:C3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I1"/>
    <mergeCell ref="F46:I46"/>
    <mergeCell ref="A35:I36"/>
    <mergeCell ref="A13:D13"/>
    <mergeCell ref="E10:I10"/>
    <mergeCell ref="E11:I11"/>
    <mergeCell ref="E12:I12"/>
    <mergeCell ref="E13:I13"/>
    <mergeCell ref="A15:I15"/>
    <mergeCell ref="F18:F20"/>
    <mergeCell ref="A14:I14"/>
    <mergeCell ref="A3:I3"/>
    <mergeCell ref="A8:I8"/>
    <mergeCell ref="A34:I34"/>
    <mergeCell ref="A5:B5"/>
    <mergeCell ref="A6:B6"/>
    <mergeCell ref="C5:I5"/>
    <mergeCell ref="C6:I6"/>
    <mergeCell ref="A10:D10"/>
    <mergeCell ref="A11:D11"/>
    <mergeCell ref="A12:D12"/>
    <mergeCell ref="A18:A21"/>
    <mergeCell ref="A22:A23"/>
    <mergeCell ref="A25:A30"/>
    <mergeCell ref="F21:F24"/>
    <mergeCell ref="F25:F29"/>
  </mergeCells>
  <dataValidations count="2">
    <dataValidation type="list" allowBlank="1" showInputMessage="1" showErrorMessage="1" sqref="E12:I12">
      <formula1>$K$4:$K$5</formula1>
    </dataValidation>
    <dataValidation type="list" allowBlank="1" showInputMessage="1" showErrorMessage="1" sqref="E10:I10">
      <formula1>$K$10:$K$37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90AFE7AF-E32C-4934-9924-4F885FCE8DC7}">
            <xm:f>NOT(ISERROR(SEARCH($K$6,A14)))</xm:f>
            <xm:f>$K$6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containsText" priority="13" operator="containsText" id="{CD7CA517-AA73-4470-A93C-E0B3C3E03356}">
            <xm:f>NOT(ISERROR(SEARCH($L$6,A14)))</xm:f>
            <xm:f>$L$6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A14:I14</xm:sqref>
        </x14:conditionalFormatting>
        <x14:conditionalFormatting xmlns:xm="http://schemas.microsoft.com/office/excel/2006/main">
          <x14:cfRule type="containsText" priority="10" operator="containsText" id="{E9E292B6-D1E0-46AE-B3B3-3EDE4928F747}">
            <xm:f>NOT(ISERROR(SEARCH($M$7,C37)))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E63CD31D-2ED9-49F2-838A-8ABAF4F647AD}">
            <xm:f>NOT(ISERROR(SEARCH($M$6,C37)))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D1E1FC6B-7FAB-4802-A7AB-8EB6637DDA3F}">
            <xm:f>NOT(ISERROR(SEARCH($M$6,C37)))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C37:C45</xm:sqref>
        </x14:conditionalFormatting>
        <x14:conditionalFormatting xmlns:xm="http://schemas.microsoft.com/office/excel/2006/main">
          <x14:cfRule type="containsText" priority="7" operator="containsText" id="{171389B7-5FCF-4BEA-9FE6-7AB5ACEAB901}">
            <xm:f>NOT(ISERROR(SEARCH($M$7,F37)))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073E3A24-0777-4347-9F93-C3D977E382A7}">
            <xm:f>NOT(ISERROR(SEARCH($M$6,F37)))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BDD097BB-4E6D-4800-AE12-7CDD03BD8AF1}">
            <xm:f>NOT(ISERROR(SEARCH($M$6,F37)))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F37:F40</xm:sqref>
        </x14:conditionalFormatting>
        <x14:conditionalFormatting xmlns:xm="http://schemas.microsoft.com/office/excel/2006/main">
          <x14:cfRule type="containsText" priority="4" operator="containsText" id="{253C12CF-4477-4A8B-B11A-EC9C6338ADAC}">
            <xm:f>NOT(ISERROR(SEARCH($M$7,F41)))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5" operator="containsText" id="{6ECA1968-AD69-4F89-8D30-5C27745A5B48}">
            <xm:f>NOT(ISERROR(SEARCH($M$6,F41)))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E4FF6D06-4905-42D7-88C8-0EFCB3BC5321}">
            <xm:f>NOT(ISERROR(SEARCH($M$6,F41)))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F41:F45</xm:sqref>
        </x14:conditionalFormatting>
        <x14:conditionalFormatting xmlns:xm="http://schemas.microsoft.com/office/excel/2006/main">
          <x14:cfRule type="containsText" priority="1" operator="containsText" id="{0BDF670B-586B-44F0-9DE5-92F1BC8B00EA}">
            <xm:f>NOT(ISERROR(SEARCH($M$7,I37)))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383028C4-1282-49A4-B037-7FF7B024C440}">
            <xm:f>NOT(ISERROR(SEARCH($M$6,I37)))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77F07485-E770-4F9E-9E70-44C613A4BD76}">
            <xm:f>NOT(ISERROR(SEARCH($M$6,I37)))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I37:I44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workbookViewId="0">
      <selection activeCell="A2" sqref="A2"/>
    </sheetView>
  </sheetViews>
  <sheetFormatPr baseColWidth="10" defaultRowHeight="15" x14ac:dyDescent="0.25"/>
  <sheetData>
    <row r="1" spans="1:24" x14ac:dyDescent="0.25">
      <c r="A1" t="s">
        <v>2</v>
      </c>
      <c r="B1" s="7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  <c r="P1" s="7" t="s">
        <v>26</v>
      </c>
      <c r="Q1" s="7" t="s">
        <v>27</v>
      </c>
      <c r="R1" s="7" t="s">
        <v>28</v>
      </c>
      <c r="S1" s="7" t="s">
        <v>29</v>
      </c>
      <c r="T1" s="7" t="s">
        <v>30</v>
      </c>
      <c r="U1" s="7" t="s">
        <v>31</v>
      </c>
      <c r="V1" s="7" t="s">
        <v>32</v>
      </c>
      <c r="W1" s="7" t="s">
        <v>33</v>
      </c>
      <c r="X1" s="7" t="s">
        <v>34</v>
      </c>
    </row>
    <row r="2" spans="1:24" x14ac:dyDescent="0.25">
      <c r="A2">
        <f>ZONAS!C6</f>
        <v>0</v>
      </c>
      <c r="B2">
        <f>ZONAS!$B$37</f>
        <v>0</v>
      </c>
      <c r="C2">
        <f>ZONAS!$B$38</f>
        <v>0</v>
      </c>
      <c r="D2">
        <f>ZONAS!$B$39</f>
        <v>0</v>
      </c>
      <c r="E2">
        <f>ZONAS!$B$40</f>
        <v>0</v>
      </c>
      <c r="F2">
        <f>ZONAS!$B$41</f>
        <v>0</v>
      </c>
      <c r="G2">
        <f>ZONAS!$B$42</f>
        <v>0</v>
      </c>
      <c r="H2">
        <f>ZONAS!$B$43</f>
        <v>0</v>
      </c>
      <c r="I2">
        <f>ZONAS!$B$44</f>
        <v>0</v>
      </c>
      <c r="J2">
        <f>ZONAS!$E$37</f>
        <v>0</v>
      </c>
      <c r="K2">
        <f>ZONAS!$E$38</f>
        <v>0</v>
      </c>
      <c r="L2">
        <f>ZONAS!$E$39</f>
        <v>0</v>
      </c>
      <c r="M2">
        <f>ZONAS!$E$40</f>
        <v>0</v>
      </c>
      <c r="N2">
        <f>ZONAS!$E$41</f>
        <v>0</v>
      </c>
      <c r="O2">
        <f>ZONAS!$E$42</f>
        <v>0</v>
      </c>
      <c r="P2">
        <f>ZONAS!$E$43</f>
        <v>0</v>
      </c>
      <c r="Q2">
        <f>ZONAS!$E$44</f>
        <v>0</v>
      </c>
      <c r="R2">
        <f>ZONAS!$H$37</f>
        <v>0</v>
      </c>
      <c r="S2">
        <f>ZONAS!$H$38</f>
        <v>0</v>
      </c>
      <c r="T2">
        <f>ZONAS!$H$39</f>
        <v>0</v>
      </c>
      <c r="U2">
        <f>ZONAS!$H$40</f>
        <v>0</v>
      </c>
      <c r="V2">
        <f>ZONAS!$H$41</f>
        <v>0</v>
      </c>
      <c r="W2">
        <f>ZONAS!$H$42</f>
        <v>0</v>
      </c>
      <c r="X2">
        <f>ZONAS!$H$43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ZONAS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Tavara Cubas, Bernardo Carlos</dc:creator>
  <cp:lastModifiedBy>MILAGROS</cp:lastModifiedBy>
  <dcterms:created xsi:type="dcterms:W3CDTF">2018-05-18T23:17:38Z</dcterms:created>
  <dcterms:modified xsi:type="dcterms:W3CDTF">2018-05-19T15:24:29Z</dcterms:modified>
</cp:coreProperties>
</file>