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tavara\AppData\Local\Microsoft\Windows\INetCache\Content.Outlook\WXW0PADC\"/>
    </mc:Choice>
  </mc:AlternateContent>
  <workbookProtection workbookAlgorithmName="SHA-512" workbookHashValue="FpFbh2nMnf8TtU8WKkHI3q9IHL+ROUVj1WdylOqmjh+GzJR4vmJkMKTcftCIF66pvkYPNz6cwPKzwrbEyeoVnw==" workbookSaltValue="Oj+xB8m3Fv8uvPvNbL2OIw==" workbookSpinCount="100000" lockStructure="1"/>
  <bookViews>
    <workbookView xWindow="0" yWindow="0" windowWidth="24000" windowHeight="9720"/>
  </bookViews>
  <sheets>
    <sheet name="ZON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K8" i="1" l="1"/>
  <c r="E13" i="1" s="1"/>
  <c r="M8" i="1" l="1"/>
  <c r="F27" i="1" s="1"/>
  <c r="A15" i="1"/>
  <c r="F29" i="1" l="1"/>
  <c r="C27" i="1"/>
  <c r="C29" i="1"/>
  <c r="F28" i="1"/>
  <c r="I27" i="1"/>
  <c r="C28" i="1"/>
  <c r="I28" i="1"/>
  <c r="I29" i="1"/>
</calcChain>
</file>

<file path=xl/comments1.xml><?xml version="1.0" encoding="utf-8"?>
<comments xmlns="http://schemas.openxmlformats.org/spreadsheetml/2006/main">
  <authors>
    <author>Tavara Cubas, Bernardo Carlos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</rPr>
          <t>GPIS:</t>
        </r>
        <r>
          <rPr>
            <sz val="9"/>
            <color indexed="81"/>
            <rFont val="Tahoma"/>
            <family val="2"/>
          </rPr>
          <t xml:space="preserve">
Si tuviera 02 Entidades Financieras, escoger una de ellas.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GPIS:</t>
        </r>
        <r>
          <rPr>
            <sz val="9"/>
            <color indexed="81"/>
            <rFont val="Tahoma"/>
            <family val="2"/>
          </rPr>
          <t xml:space="preserve">
Colocar la suma de las lineas disponibles de las Cartas de Acreditación.</t>
        </r>
      </text>
    </comment>
  </commentList>
</comments>
</file>

<file path=xl/sharedStrings.xml><?xml version="1.0" encoding="utf-8"?>
<sst xmlns="http://schemas.openxmlformats.org/spreadsheetml/2006/main" count="73" uniqueCount="60">
  <si>
    <t>DATOS DE LA ENTIDAD TÉCNICA</t>
  </si>
  <si>
    <t>RAZON SOCIAL</t>
  </si>
  <si>
    <t>RUC</t>
  </si>
  <si>
    <t>DATOS DE LA CARTA DE ACREDITACIÓN</t>
  </si>
  <si>
    <t>MONEDA</t>
  </si>
  <si>
    <t>OPCIONES PARA EL SORTEO</t>
  </si>
  <si>
    <t>N° DE BFH</t>
  </si>
  <si>
    <r>
      <t xml:space="preserve">* </t>
    </r>
    <r>
      <rPr>
        <sz val="9"/>
        <rFont val="Calibri"/>
        <family val="2"/>
        <scheme val="minor"/>
      </rPr>
      <t xml:space="preserve">Señalar la zona o zonas a participar, y el número de viviendas que desean intervenir en cada zona, </t>
    </r>
    <r>
      <rPr>
        <b/>
        <sz val="9"/>
        <rFont val="Calibri"/>
        <family val="2"/>
        <scheme val="minor"/>
      </rPr>
      <t>no pudiendo exceder dicho número de su capacidad señalada en su carta de acreditación ni la cantidad maxima de ejecución simultaena.</t>
    </r>
  </si>
  <si>
    <t>BFH</t>
  </si>
  <si>
    <t>Soles</t>
  </si>
  <si>
    <t>Dólar</t>
  </si>
  <si>
    <t>ASCOPE</t>
  </si>
  <si>
    <t>VIRU</t>
  </si>
  <si>
    <t>CHICLAYO</t>
  </si>
  <si>
    <t>PAITA</t>
  </si>
  <si>
    <t>REGIÓN</t>
  </si>
  <si>
    <t>LA LIBERTAD</t>
  </si>
  <si>
    <t>LAMBAYEQUE</t>
  </si>
  <si>
    <t>PIURA</t>
  </si>
  <si>
    <t>PROVINCIA</t>
  </si>
  <si>
    <t>TRUJILLO</t>
  </si>
  <si>
    <t>--</t>
  </si>
  <si>
    <t>ALERTA
Dicho número excede de su capacidad señalada en su carta de acreditación o la cantidad maxima de ejecución simultaena.</t>
  </si>
  <si>
    <t>FOGAPI</t>
  </si>
  <si>
    <t>ALERTA; Dicha línea no puede ser menor al valor de veinte (20) BFH</t>
  </si>
  <si>
    <t>No procede
Mayor a tu capacidad</t>
  </si>
  <si>
    <t>No procede
Mayor a lo convocado</t>
  </si>
  <si>
    <t>MONTO DE LA LINEA DISPONIBLE</t>
  </si>
  <si>
    <t>FORMATO DE ELECCIÓN DE ZONAS</t>
  </si>
  <si>
    <t>Firma y Sello del Representante Legal</t>
  </si>
  <si>
    <t>NÚMERO DE BFH (SIN EXCEDER LA CAPACIDAD SIMULTANEA)</t>
  </si>
  <si>
    <t>ZONAS DE INTERVENCIÓN Y NÚMERO DE BFH POR ZONA - PUBLICADA CON LA RM N°398-2017-VIVIENDA</t>
  </si>
  <si>
    <t>SECHURA</t>
  </si>
  <si>
    <t xml:space="preserve">ENTIDAD FINANCIERA </t>
  </si>
  <si>
    <t>BANCO DE CREDITO DEL PERU</t>
  </si>
  <si>
    <t>MIBANCO - BANCO DE LA MICROEMPRESA S.A.</t>
  </si>
  <si>
    <t>BANCO DE COMERCIO</t>
  </si>
  <si>
    <t>BANCO FINANCIERO DEL PERU</t>
  </si>
  <si>
    <t>BANCO GNB PERU S.A.</t>
  </si>
  <si>
    <t>BANCO INTERAMERICANO DE FINANZAS</t>
  </si>
  <si>
    <t>BBVA BANCO CONTINENTAL</t>
  </si>
  <si>
    <t>BANCO INTERNACIONAL DEL PERU-INTERBANK</t>
  </si>
  <si>
    <t>SCOTIABANK PERU SAA</t>
  </si>
  <si>
    <t>CAJA MUNICIPAL DE AHORRO Y CREDITO CUSCO S.A. - CMAC CUSCO S.A.</t>
  </si>
  <si>
    <t>CMAC - TRUJILLO</t>
  </si>
  <si>
    <t>CAJA MUNIC.DE AHORR.Y CRED.DE TACNA S.A.</t>
  </si>
  <si>
    <t>CAJA MUNICIPAL DE AHORRO Y CREDITO DE ICA SA</t>
  </si>
  <si>
    <t>CMAC - HUANCAYO S.A.</t>
  </si>
  <si>
    <t>CAJA MUNICIP.AHORRO Y CREDITO SULLANA S. A.</t>
  </si>
  <si>
    <t>CAJA MUNICIPAL DE AHORRO Y CREDITO DE AREQUIPA S.A. - CAJA AREQUIPA</t>
  </si>
  <si>
    <t>ENTIDAD DE DESARROLLO A LA PEQUEÑA Y MICRO EMPRESA MICASITA SOCIEDAD ANONIMA (EDPYME MICASITA S.A.)</t>
  </si>
  <si>
    <t>FINANCIERA CONFIANZA S.A.A. - FINANCIERA CONFIANZA</t>
  </si>
  <si>
    <t>FINANCIERA EFECTIVA S.A.</t>
  </si>
  <si>
    <t>FINANCIERA TFC S.A</t>
  </si>
  <si>
    <t>MAPFRE PERU COMPAÑIA DE SEGUROS Y REASEGUROS S.A.</t>
  </si>
  <si>
    <t>LA POSITIVA SEGUROS Y REASEGUROS</t>
  </si>
  <si>
    <t>CAJA RURAL DE AHORRO Y CRÉDITO RAÍZ S.A.A</t>
  </si>
  <si>
    <t>COMPARTAMOS FINANCIERA S.A.</t>
  </si>
  <si>
    <t>SECREX Compañía de Seguros y Garantías</t>
  </si>
  <si>
    <t>BANCO SANTANDER PERU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</si>
</sst>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3">
    <xf numFmtId="0" fontId="0" fillId="0" borderId="0" xfId="0"/>
    <xf numFmtId="0" fontId="2" fillId="2" borderId="2" xfId="0" applyFont="1" applyFill="1" applyBorder="1" applyAlignment="1" applyProtection="1">
      <alignment horizontal="center"/>
    </xf>
    <xf numFmtId="0" fontId="5" fillId="2" borderId="2" xfId="0" applyFont="1" applyFill="1" applyBorder="1" applyProtection="1"/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Protection="1"/>
    <xf numFmtId="0" fontId="0" fillId="2" borderId="9" xfId="0" applyFill="1" applyBorder="1" applyProtection="1"/>
    <xf numFmtId="0" fontId="0" fillId="2" borderId="0" xfId="0" applyFill="1" applyBorder="1" applyProtection="1"/>
    <xf numFmtId="0" fontId="0" fillId="2" borderId="10" xfId="0" applyFill="1" applyBorder="1" applyProtection="1"/>
    <xf numFmtId="0" fontId="5" fillId="2" borderId="10" xfId="0" applyFont="1" applyFill="1" applyBorder="1" applyProtection="1"/>
    <xf numFmtId="0" fontId="3" fillId="2" borderId="9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6" fillId="2" borderId="9" xfId="0" applyFont="1" applyFill="1" applyBorder="1" applyProtection="1"/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0" fontId="0" fillId="2" borderId="10" xfId="0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0" borderId="0" xfId="0" applyProtection="1">
      <protection locked="0"/>
    </xf>
    <xf numFmtId="0" fontId="0" fillId="2" borderId="0" xfId="0" applyFill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quotePrefix="1" applyProtection="1">
      <protection locked="0"/>
    </xf>
    <xf numFmtId="43" fontId="0" fillId="0" borderId="0" xfId="1" applyFont="1" applyProtection="1">
      <protection locked="0"/>
    </xf>
    <xf numFmtId="0" fontId="5" fillId="0" borderId="0" xfId="0" applyFont="1" applyProtection="1">
      <protection locked="0"/>
    </xf>
    <xf numFmtId="0" fontId="6" fillId="2" borderId="0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0" fontId="0" fillId="0" borderId="9" xfId="0" applyBorder="1" applyProtection="1"/>
    <xf numFmtId="0" fontId="5" fillId="2" borderId="9" xfId="0" applyFont="1" applyFill="1" applyBorder="1" applyProtection="1"/>
    <xf numFmtId="0" fontId="0" fillId="0" borderId="0" xfId="0" applyProtection="1"/>
    <xf numFmtId="0" fontId="5" fillId="2" borderId="12" xfId="0" applyFont="1" applyFill="1" applyBorder="1" applyProtection="1"/>
    <xf numFmtId="0" fontId="0" fillId="2" borderId="5" xfId="0" applyFill="1" applyBorder="1" applyProtection="1"/>
    <xf numFmtId="0" fontId="1" fillId="3" borderId="6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1" fillId="4" borderId="9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left" vertical="center"/>
    </xf>
    <xf numFmtId="0" fontId="0" fillId="2" borderId="9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1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abSelected="1" zoomScaleNormal="100" workbookViewId="0">
      <selection activeCell="H28" activeCellId="10" sqref="A1:I4 A5:B6 A7:I9 A10:D13 A13:I26 A30:I1048576 A27:A30 C27:D31 F27:G30 I27:I30 H28:H31"/>
    </sheetView>
  </sheetViews>
  <sheetFormatPr baseColWidth="10" defaultColWidth="0" defaultRowHeight="15" customHeight="1" zeroHeight="1" x14ac:dyDescent="0.25"/>
  <cols>
    <col min="1" max="2" width="14.28515625" style="37" customWidth="1"/>
    <col min="3" max="3" width="15.7109375" style="37" customWidth="1"/>
    <col min="4" max="5" width="14.28515625" style="37" customWidth="1"/>
    <col min="6" max="6" width="15.7109375" style="37" customWidth="1"/>
    <col min="7" max="8" width="14.28515625" style="37" customWidth="1"/>
    <col min="9" max="9" width="15.7109375" style="37" customWidth="1"/>
    <col min="10" max="16384" width="11.42578125" style="37" hidden="1"/>
  </cols>
  <sheetData>
    <row r="1" spans="1:13" s="25" customFormat="1" ht="15" customHeight="1" x14ac:dyDescent="0.25">
      <c r="A1" s="40" t="s">
        <v>28</v>
      </c>
      <c r="B1" s="41"/>
      <c r="C1" s="41"/>
      <c r="D1" s="41"/>
      <c r="E1" s="41"/>
      <c r="F1" s="41"/>
      <c r="G1" s="41"/>
      <c r="H1" s="41"/>
      <c r="I1" s="42"/>
    </row>
    <row r="2" spans="1:13" s="25" customFormat="1" ht="5.0999999999999996" customHeight="1" x14ac:dyDescent="0.25">
      <c r="A2" s="32"/>
      <c r="B2" s="33"/>
      <c r="C2" s="33"/>
      <c r="D2" s="33"/>
      <c r="E2" s="33"/>
      <c r="F2" s="33"/>
      <c r="G2" s="33"/>
      <c r="H2" s="33"/>
      <c r="I2" s="34"/>
    </row>
    <row r="3" spans="1:13" s="25" customFormat="1" ht="12" customHeight="1" x14ac:dyDescent="0.25">
      <c r="A3" s="53" t="s">
        <v>0</v>
      </c>
      <c r="B3" s="54"/>
      <c r="C3" s="54"/>
      <c r="D3" s="54"/>
      <c r="E3" s="54"/>
      <c r="F3" s="54"/>
      <c r="G3" s="54"/>
      <c r="H3" s="54"/>
      <c r="I3" s="55"/>
      <c r="K3" s="25" t="s">
        <v>8</v>
      </c>
      <c r="L3" s="25">
        <f>22072.5*1.1</f>
        <v>24279.750000000004</v>
      </c>
    </row>
    <row r="4" spans="1:13" s="25" customFormat="1" ht="5.0999999999999996" customHeight="1" x14ac:dyDescent="0.25">
      <c r="A4" s="8"/>
      <c r="B4" s="9"/>
      <c r="C4" s="9"/>
      <c r="D4" s="9"/>
      <c r="E4" s="9"/>
      <c r="F4" s="9"/>
      <c r="G4" s="9"/>
      <c r="H4" s="9"/>
      <c r="I4" s="10"/>
      <c r="K4" s="25" t="s">
        <v>9</v>
      </c>
    </row>
    <row r="5" spans="1:13" s="25" customFormat="1" ht="15" customHeight="1" x14ac:dyDescent="0.25">
      <c r="A5" s="45" t="s">
        <v>1</v>
      </c>
      <c r="B5" s="46"/>
      <c r="C5" s="47"/>
      <c r="D5" s="48"/>
      <c r="E5" s="48"/>
      <c r="F5" s="48"/>
      <c r="G5" s="48"/>
      <c r="H5" s="48"/>
      <c r="I5" s="49"/>
      <c r="K5" s="25" t="s">
        <v>10</v>
      </c>
      <c r="L5" s="25">
        <v>20</v>
      </c>
    </row>
    <row r="6" spans="1:13" s="25" customFormat="1" ht="15" customHeight="1" x14ac:dyDescent="0.25">
      <c r="A6" s="45" t="s">
        <v>2</v>
      </c>
      <c r="B6" s="46"/>
      <c r="C6" s="47"/>
      <c r="D6" s="48"/>
      <c r="E6" s="48"/>
      <c r="F6" s="48"/>
      <c r="G6" s="48"/>
      <c r="H6" s="48"/>
      <c r="I6" s="49"/>
      <c r="K6" s="27" t="s">
        <v>22</v>
      </c>
      <c r="L6" s="27" t="s">
        <v>24</v>
      </c>
      <c r="M6" s="27" t="s">
        <v>26</v>
      </c>
    </row>
    <row r="7" spans="1:13" s="25" customFormat="1" ht="5.0999999999999996" customHeight="1" x14ac:dyDescent="0.25">
      <c r="A7" s="8"/>
      <c r="B7" s="9"/>
      <c r="C7" s="9"/>
      <c r="D7" s="9"/>
      <c r="E7" s="9"/>
      <c r="F7" s="9"/>
      <c r="G7" s="9"/>
      <c r="H7" s="9"/>
      <c r="I7" s="10"/>
      <c r="K7" s="28" t="s">
        <v>21</v>
      </c>
      <c r="L7" s="28" t="s">
        <v>21</v>
      </c>
      <c r="M7" s="27" t="s">
        <v>25</v>
      </c>
    </row>
    <row r="8" spans="1:13" s="25" customFormat="1" ht="12" customHeight="1" x14ac:dyDescent="0.25">
      <c r="A8" s="53" t="s">
        <v>3</v>
      </c>
      <c r="B8" s="54"/>
      <c r="C8" s="54"/>
      <c r="D8" s="54"/>
      <c r="E8" s="54"/>
      <c r="F8" s="54"/>
      <c r="G8" s="54"/>
      <c r="H8" s="54"/>
      <c r="I8" s="55"/>
      <c r="K8" s="25">
        <f>INT(IF(E12=K4,E11/L3,E11/L3*3.25))</f>
        <v>20</v>
      </c>
      <c r="M8" s="29">
        <f>IFERROR(E13,"")</f>
        <v>20</v>
      </c>
    </row>
    <row r="9" spans="1:13" s="25" customFormat="1" ht="5.0999999999999996" customHeight="1" x14ac:dyDescent="0.25">
      <c r="A9" s="8"/>
      <c r="B9" s="9"/>
      <c r="C9" s="9"/>
      <c r="D9" s="9"/>
      <c r="E9" s="9"/>
      <c r="F9" s="9"/>
      <c r="G9" s="9"/>
      <c r="H9" s="9"/>
      <c r="I9" s="10"/>
    </row>
    <row r="10" spans="1:13" s="25" customFormat="1" ht="15" customHeight="1" x14ac:dyDescent="0.25">
      <c r="A10" s="45" t="s">
        <v>33</v>
      </c>
      <c r="B10" s="46"/>
      <c r="C10" s="46"/>
      <c r="D10" s="46"/>
      <c r="E10" s="47"/>
      <c r="F10" s="48"/>
      <c r="G10" s="48"/>
      <c r="H10" s="48"/>
      <c r="I10" s="49"/>
      <c r="K10" s="25" t="s">
        <v>34</v>
      </c>
    </row>
    <row r="11" spans="1:13" s="25" customFormat="1" ht="15" customHeight="1" x14ac:dyDescent="0.25">
      <c r="A11" s="45" t="s">
        <v>27</v>
      </c>
      <c r="B11" s="46"/>
      <c r="C11" s="46"/>
      <c r="D11" s="46"/>
      <c r="E11" s="47">
        <v>500000</v>
      </c>
      <c r="F11" s="48"/>
      <c r="G11" s="48"/>
      <c r="H11" s="48"/>
      <c r="I11" s="49"/>
      <c r="K11" s="25" t="s">
        <v>35</v>
      </c>
    </row>
    <row r="12" spans="1:13" s="25" customFormat="1" ht="15" customHeight="1" x14ac:dyDescent="0.25">
      <c r="A12" s="45" t="s">
        <v>4</v>
      </c>
      <c r="B12" s="46"/>
      <c r="C12" s="46"/>
      <c r="D12" s="46"/>
      <c r="E12" s="47" t="s">
        <v>9</v>
      </c>
      <c r="F12" s="48"/>
      <c r="G12" s="48"/>
      <c r="H12" s="48"/>
      <c r="I12" s="49"/>
      <c r="K12" s="25" t="s">
        <v>36</v>
      </c>
    </row>
    <row r="13" spans="1:13" s="25" customFormat="1" ht="15" customHeight="1" x14ac:dyDescent="0.25">
      <c r="A13" s="45" t="s">
        <v>30</v>
      </c>
      <c r="B13" s="46"/>
      <c r="C13" s="46"/>
      <c r="D13" s="46"/>
      <c r="E13" s="50">
        <f>IF(K8&gt;100,100,K8)</f>
        <v>20</v>
      </c>
      <c r="F13" s="51"/>
      <c r="G13" s="51"/>
      <c r="H13" s="51"/>
      <c r="I13" s="52"/>
      <c r="K13" s="25" t="s">
        <v>37</v>
      </c>
    </row>
    <row r="14" spans="1:13" s="25" customFormat="1" ht="15" customHeight="1" x14ac:dyDescent="0.25">
      <c r="A14" s="21"/>
      <c r="B14" s="22"/>
      <c r="C14" s="22"/>
      <c r="D14" s="22"/>
      <c r="E14" s="23"/>
      <c r="F14" s="23"/>
      <c r="G14" s="23"/>
      <c r="H14" s="23"/>
      <c r="I14" s="24"/>
      <c r="K14" s="25" t="s">
        <v>38</v>
      </c>
    </row>
    <row r="15" spans="1:13" s="25" customFormat="1" ht="12" customHeight="1" x14ac:dyDescent="0.25">
      <c r="A15" s="57" t="str">
        <f>IF(E13&lt;L5,L6,L7)</f>
        <v>--</v>
      </c>
      <c r="B15" s="58"/>
      <c r="C15" s="58"/>
      <c r="D15" s="58"/>
      <c r="E15" s="58"/>
      <c r="F15" s="58"/>
      <c r="G15" s="58"/>
      <c r="H15" s="58"/>
      <c r="I15" s="59"/>
      <c r="K15" s="25" t="s">
        <v>39</v>
      </c>
    </row>
    <row r="16" spans="1:13" s="25" customFormat="1" ht="12" customHeight="1" x14ac:dyDescent="0.25">
      <c r="A16" s="53" t="s">
        <v>31</v>
      </c>
      <c r="B16" s="54"/>
      <c r="C16" s="54"/>
      <c r="D16" s="54"/>
      <c r="E16" s="54"/>
      <c r="F16" s="54"/>
      <c r="G16" s="54"/>
      <c r="H16" s="54"/>
      <c r="I16" s="55"/>
      <c r="K16" s="25" t="s">
        <v>40</v>
      </c>
    </row>
    <row r="17" spans="1:11" s="25" customFormat="1" ht="5.0999999999999996" customHeight="1" x14ac:dyDescent="0.25">
      <c r="A17" s="8"/>
      <c r="B17" s="9"/>
      <c r="C17" s="9"/>
      <c r="D17" s="9"/>
      <c r="E17" s="9"/>
      <c r="F17" s="9"/>
      <c r="G17" s="9"/>
      <c r="H17" s="9"/>
      <c r="I17" s="10"/>
      <c r="K17" s="25" t="s">
        <v>41</v>
      </c>
    </row>
    <row r="18" spans="1:11" s="25" customFormat="1" ht="12" customHeight="1" x14ac:dyDescent="0.25">
      <c r="A18" s="35"/>
      <c r="B18" s="1" t="s">
        <v>15</v>
      </c>
      <c r="C18" s="1" t="s">
        <v>19</v>
      </c>
      <c r="D18" s="1" t="s">
        <v>6</v>
      </c>
      <c r="E18" s="9"/>
      <c r="F18" s="1" t="s">
        <v>15</v>
      </c>
      <c r="G18" s="1" t="s">
        <v>19</v>
      </c>
      <c r="H18" s="1" t="s">
        <v>6</v>
      </c>
      <c r="I18" s="10"/>
      <c r="K18" s="30" t="s">
        <v>42</v>
      </c>
    </row>
    <row r="19" spans="1:11" s="30" customFormat="1" ht="12" customHeight="1" x14ac:dyDescent="0.25">
      <c r="A19" s="8"/>
      <c r="B19" s="56" t="s">
        <v>16</v>
      </c>
      <c r="C19" s="2" t="s">
        <v>11</v>
      </c>
      <c r="D19" s="2">
        <v>70</v>
      </c>
      <c r="E19" s="7"/>
      <c r="F19" s="56" t="s">
        <v>18</v>
      </c>
      <c r="G19" s="2" t="s">
        <v>14</v>
      </c>
      <c r="H19" s="2">
        <v>300</v>
      </c>
      <c r="I19" s="11"/>
      <c r="K19" s="30" t="s">
        <v>43</v>
      </c>
    </row>
    <row r="20" spans="1:11" s="30" customFormat="1" ht="12" customHeight="1" x14ac:dyDescent="0.2">
      <c r="A20" s="36"/>
      <c r="B20" s="56"/>
      <c r="C20" s="2" t="s">
        <v>20</v>
      </c>
      <c r="D20" s="2">
        <v>150</v>
      </c>
      <c r="E20" s="7"/>
      <c r="F20" s="56"/>
      <c r="G20" s="2" t="s">
        <v>18</v>
      </c>
      <c r="H20" s="2">
        <v>1440</v>
      </c>
      <c r="I20" s="11"/>
      <c r="K20" s="30" t="s">
        <v>44</v>
      </c>
    </row>
    <row r="21" spans="1:11" s="30" customFormat="1" ht="12" customHeight="1" x14ac:dyDescent="0.2">
      <c r="A21" s="36"/>
      <c r="B21" s="56"/>
      <c r="C21" s="2" t="s">
        <v>12</v>
      </c>
      <c r="D21" s="2">
        <v>250</v>
      </c>
      <c r="E21" s="7"/>
      <c r="F21" s="56"/>
      <c r="G21" s="2" t="s">
        <v>32</v>
      </c>
      <c r="H21" s="2">
        <v>41</v>
      </c>
      <c r="I21" s="11"/>
      <c r="K21" s="30" t="s">
        <v>45</v>
      </c>
    </row>
    <row r="22" spans="1:11" s="30" customFormat="1" ht="12" customHeight="1" x14ac:dyDescent="0.2">
      <c r="A22" s="36"/>
      <c r="B22" s="5" t="s">
        <v>17</v>
      </c>
      <c r="C22" s="2" t="s">
        <v>13</v>
      </c>
      <c r="D22" s="2">
        <v>850</v>
      </c>
      <c r="E22" s="7"/>
      <c r="F22" s="6"/>
      <c r="G22" s="7"/>
      <c r="H22" s="7"/>
      <c r="I22" s="11"/>
      <c r="K22" s="30" t="s">
        <v>46</v>
      </c>
    </row>
    <row r="23" spans="1:11" s="25" customFormat="1" ht="5.0999999999999996" customHeight="1" x14ac:dyDescent="0.25">
      <c r="A23" s="8"/>
      <c r="B23" s="9"/>
      <c r="C23" s="9"/>
      <c r="D23" s="9"/>
      <c r="E23" s="9"/>
      <c r="F23" s="9"/>
      <c r="G23" s="9"/>
      <c r="H23" s="9"/>
      <c r="I23" s="10"/>
      <c r="K23" s="25" t="s">
        <v>47</v>
      </c>
    </row>
    <row r="24" spans="1:11" s="25" customFormat="1" ht="12" customHeight="1" x14ac:dyDescent="0.25">
      <c r="A24" s="53" t="s">
        <v>5</v>
      </c>
      <c r="B24" s="54"/>
      <c r="C24" s="54"/>
      <c r="D24" s="54"/>
      <c r="E24" s="54"/>
      <c r="F24" s="54"/>
      <c r="G24" s="54"/>
      <c r="H24" s="54"/>
      <c r="I24" s="55"/>
      <c r="K24" s="25" t="s">
        <v>48</v>
      </c>
    </row>
    <row r="25" spans="1:11" s="25" customFormat="1" ht="27" customHeight="1" x14ac:dyDescent="0.25">
      <c r="A25" s="60" t="s">
        <v>7</v>
      </c>
      <c r="B25" s="61"/>
      <c r="C25" s="61"/>
      <c r="D25" s="61"/>
      <c r="E25" s="61"/>
      <c r="F25" s="61"/>
      <c r="G25" s="61"/>
      <c r="H25" s="61"/>
      <c r="I25" s="62"/>
      <c r="K25" s="25" t="s">
        <v>49</v>
      </c>
    </row>
    <row r="26" spans="1:11" s="25" customFormat="1" ht="15" customHeight="1" x14ac:dyDescent="0.25">
      <c r="A26" s="12"/>
      <c r="B26" s="13"/>
      <c r="C26" s="13"/>
      <c r="D26" s="13"/>
      <c r="E26" s="13"/>
      <c r="F26" s="13"/>
      <c r="G26" s="13"/>
      <c r="H26" s="13"/>
      <c r="I26" s="14"/>
      <c r="K26" s="25" t="s">
        <v>50</v>
      </c>
    </row>
    <row r="27" spans="1:11" s="25" customFormat="1" ht="18" customHeight="1" x14ac:dyDescent="0.25">
      <c r="A27" s="15" t="s">
        <v>11</v>
      </c>
      <c r="B27" s="3"/>
      <c r="C27" s="16">
        <f>IFERROR(IF(B27&gt;$E$13,$M$7,IF(B27&gt;D19,$M$6,$M$8)),"")</f>
        <v>20</v>
      </c>
      <c r="D27" s="31" t="s">
        <v>13</v>
      </c>
      <c r="E27" s="3"/>
      <c r="F27" s="16">
        <f>IFERROR(IF(E27&gt;$E$13,$M$7,IF(E27&gt;D22,$M$6,$M$8)),"")</f>
        <v>20</v>
      </c>
      <c r="G27" s="31" t="s">
        <v>32</v>
      </c>
      <c r="H27" s="3"/>
      <c r="I27" s="17">
        <f>IFERROR(IF(H27&gt;$E$13,$M$7,IF(H27&gt;H21,$M$6,$M$8)),"")</f>
        <v>20</v>
      </c>
      <c r="K27" s="25" t="s">
        <v>51</v>
      </c>
    </row>
    <row r="28" spans="1:11" s="25" customFormat="1" ht="18" customHeight="1" x14ac:dyDescent="0.25">
      <c r="A28" s="15" t="s">
        <v>20</v>
      </c>
      <c r="B28" s="3"/>
      <c r="C28" s="16">
        <f>IFERROR(IF(B28&gt;$E$13,$M$7,IF(B28&gt;D20,$M$6,$M$8)),"")</f>
        <v>20</v>
      </c>
      <c r="D28" s="31" t="s">
        <v>14</v>
      </c>
      <c r="E28" s="3"/>
      <c r="F28" s="16">
        <f>IFERROR(IF(E28&gt;$E$13,$M$7,IF(E28&gt;H19,$M$6,$M$8)),"")</f>
        <v>20</v>
      </c>
      <c r="G28" s="31"/>
      <c r="H28" s="26"/>
      <c r="I28" s="17" t="str">
        <f>IFERROR(IF(H28&gt;$E$13,$M$7,IF(H28&gt;#REF!,$M$6,$M$8)),"")</f>
        <v/>
      </c>
      <c r="K28" s="25" t="s">
        <v>52</v>
      </c>
    </row>
    <row r="29" spans="1:11" s="25" customFormat="1" ht="18" customHeight="1" x14ac:dyDescent="0.25">
      <c r="A29" s="15" t="s">
        <v>12</v>
      </c>
      <c r="B29" s="3"/>
      <c r="C29" s="16">
        <f>IFERROR(IF(B29&gt;$E$13,$M$7,IF(B29&gt;D21,$M$6,$M$8)),"")</f>
        <v>20</v>
      </c>
      <c r="D29" s="31" t="s">
        <v>18</v>
      </c>
      <c r="E29" s="3"/>
      <c r="F29" s="16">
        <f>IFERROR(IF(E29&gt;$E$13,$M$7,IF(E29&gt;H20,$M$6,$M$8)),"")</f>
        <v>20</v>
      </c>
      <c r="G29" s="31"/>
      <c r="H29" s="26"/>
      <c r="I29" s="17">
        <f>IFERROR(IF(H29&gt;$E$13,$M$7,IF(H29&gt;H19,$M$6,$M$8)),"")</f>
        <v>20</v>
      </c>
      <c r="K29" s="25" t="s">
        <v>53</v>
      </c>
    </row>
    <row r="30" spans="1:11" ht="18" customHeight="1" x14ac:dyDescent="0.25">
      <c r="A30" s="18"/>
      <c r="B30" s="19"/>
      <c r="C30" s="19"/>
      <c r="D30" s="19"/>
      <c r="E30" s="19"/>
      <c r="F30" s="9"/>
      <c r="G30" s="9"/>
      <c r="H30" s="9"/>
      <c r="I30" s="10"/>
      <c r="K30" s="37" t="s">
        <v>54</v>
      </c>
    </row>
    <row r="31" spans="1:11" ht="18" customHeight="1" x14ac:dyDescent="0.25">
      <c r="A31" s="8"/>
      <c r="B31" s="9"/>
      <c r="C31" s="9"/>
      <c r="D31" s="9"/>
      <c r="E31" s="9"/>
      <c r="F31" s="9"/>
      <c r="G31" s="9"/>
      <c r="H31" s="9"/>
      <c r="I31" s="10"/>
      <c r="K31" s="37" t="s">
        <v>55</v>
      </c>
    </row>
    <row r="32" spans="1:11" ht="18" customHeight="1" x14ac:dyDescent="0.25">
      <c r="A32" s="8"/>
      <c r="B32" s="9"/>
      <c r="C32" s="9"/>
      <c r="D32" s="9"/>
      <c r="E32" s="9"/>
      <c r="F32" s="19"/>
      <c r="G32" s="4"/>
      <c r="H32" s="4"/>
      <c r="I32" s="20"/>
      <c r="K32" s="37" t="s">
        <v>23</v>
      </c>
    </row>
    <row r="33" spans="1:11" ht="18" customHeight="1" x14ac:dyDescent="0.25">
      <c r="A33" s="38"/>
      <c r="B33" s="39"/>
      <c r="C33" s="39"/>
      <c r="D33" s="39"/>
      <c r="E33" s="39"/>
      <c r="F33" s="43" t="s">
        <v>29</v>
      </c>
      <c r="G33" s="43"/>
      <c r="H33" s="43"/>
      <c r="I33" s="44"/>
      <c r="K33" s="37" t="s">
        <v>56</v>
      </c>
    </row>
    <row r="34" spans="1:11" ht="18" hidden="1" customHeight="1" x14ac:dyDescent="0.25">
      <c r="K34" s="37" t="s">
        <v>57</v>
      </c>
    </row>
    <row r="35" spans="1:11" ht="20.100000000000001" hidden="1" customHeight="1" x14ac:dyDescent="0.25">
      <c r="K35" s="37" t="s">
        <v>58</v>
      </c>
    </row>
    <row r="36" spans="1:11" ht="13.5" hidden="1" customHeight="1" x14ac:dyDescent="0.25">
      <c r="K36" s="37" t="s">
        <v>59</v>
      </c>
    </row>
    <row r="37" spans="1:11" ht="15" hidden="1" customHeight="1" x14ac:dyDescent="0.25"/>
    <row r="38" spans="1:11" ht="15" hidden="1" customHeight="1" x14ac:dyDescent="0.25"/>
    <row r="39" spans="1:11" ht="15" hidden="1" customHeight="1" x14ac:dyDescent="0.25"/>
    <row r="40" spans="1:11" ht="15" hidden="1" customHeight="1" x14ac:dyDescent="0.25"/>
    <row r="41" spans="1:11" ht="15" hidden="1" customHeight="1" x14ac:dyDescent="0.25"/>
    <row r="42" spans="1:11" ht="15" hidden="1" customHeight="1" x14ac:dyDescent="0.25"/>
    <row r="43" spans="1:11" ht="15" hidden="1" customHeight="1" x14ac:dyDescent="0.25"/>
    <row r="44" spans="1:11" ht="15" hidden="1" customHeight="1" x14ac:dyDescent="0.25"/>
    <row r="45" spans="1:11" ht="15" hidden="1" customHeight="1" x14ac:dyDescent="0.25"/>
    <row r="46" spans="1:11" ht="15" hidden="1" customHeight="1" x14ac:dyDescent="0.25"/>
    <row r="47" spans="1:11" ht="15" hidden="1" customHeight="1" x14ac:dyDescent="0.25"/>
  </sheetData>
  <sheetProtection algorithmName="SHA-512" hashValue="hHotiWnzTpk38pWkYORJIErsCR69KeDMexYvIHT+xZlSdEa5lHDTZ8XltAdO4W2AZ6QhsJV66g7tvVnFUN5WBA==" saltValue="qKYUclii+noqyf0Z0Cga1A==" spinCount="100000" sheet="1" objects="1" scenarios="1"/>
  <mergeCells count="22">
    <mergeCell ref="A10:D10"/>
    <mergeCell ref="A11:D11"/>
    <mergeCell ref="A12:D12"/>
    <mergeCell ref="B19:B21"/>
    <mergeCell ref="A25:I25"/>
    <mergeCell ref="A24:I24"/>
    <mergeCell ref="A1:I1"/>
    <mergeCell ref="F33:I33"/>
    <mergeCell ref="A13:D13"/>
    <mergeCell ref="E10:I10"/>
    <mergeCell ref="E11:I11"/>
    <mergeCell ref="E12:I12"/>
    <mergeCell ref="E13:I13"/>
    <mergeCell ref="A16:I16"/>
    <mergeCell ref="F19:F21"/>
    <mergeCell ref="A15:I15"/>
    <mergeCell ref="A3:I3"/>
    <mergeCell ref="A8:I8"/>
    <mergeCell ref="A5:B5"/>
    <mergeCell ref="A6:B6"/>
    <mergeCell ref="C5:I5"/>
    <mergeCell ref="C6:I6"/>
  </mergeCells>
  <dataValidations count="2">
    <dataValidation type="list" allowBlank="1" showInputMessage="1" showErrorMessage="1" sqref="E12:I12">
      <formula1>$K$4:$K$5</formula1>
    </dataValidation>
    <dataValidation type="list" allowBlank="1" showInputMessage="1" showErrorMessage="1" sqref="E10:I10">
      <formula1>$K$10:$K$36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operator="containsText" id="{D385DD1D-11FE-4192-AEC9-A6DA593FC334}">
            <xm:f>NOT(ISERROR(SEARCH($K$6,A30)))</xm:f>
            <xm:f>$K$6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A30</xm:sqref>
        </x14:conditionalFormatting>
        <x14:conditionalFormatting xmlns:xm="http://schemas.microsoft.com/office/excel/2006/main">
          <x14:cfRule type="containsText" priority="14" operator="containsText" id="{90AFE7AF-E32C-4934-9924-4F885FCE8DC7}">
            <xm:f>NOT(ISERROR(SEARCH($K$6,A15)))</xm:f>
            <xm:f>$K$6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A15</xm:sqref>
        </x14:conditionalFormatting>
        <x14:conditionalFormatting xmlns:xm="http://schemas.microsoft.com/office/excel/2006/main">
          <x14:cfRule type="containsText" priority="13" operator="containsText" id="{CD7CA517-AA73-4470-A93C-E0B3C3E03356}">
            <xm:f>NOT(ISERROR(SEARCH($L$6,A15)))</xm:f>
            <xm:f>$L$6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A15:I15</xm:sqref>
        </x14:conditionalFormatting>
        <x14:conditionalFormatting xmlns:xm="http://schemas.microsoft.com/office/excel/2006/main">
          <x14:cfRule type="containsText" priority="10" operator="containsText" id="{E9E292B6-D1E0-46AE-B3B3-3EDE4928F747}">
            <xm:f>NOT(ISERROR(SEARCH($M$7,C27)))</xm:f>
            <xm:f>$M$7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ontainsText" priority="11" operator="containsText" id="{E63CD31D-2ED9-49F2-838A-8ABAF4F647AD}">
            <xm:f>NOT(ISERROR(SEARCH($M$6,C27)))</xm:f>
            <xm:f>$M$6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ontainsText" priority="12" operator="containsText" id="{D1E1FC6B-7FAB-4802-A7AB-8EB6637DDA3F}">
            <xm:f>NOT(ISERROR(SEARCH($M$6,C27)))</xm:f>
            <xm:f>$M$6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C27:C29</xm:sqref>
        </x14:conditionalFormatting>
        <x14:conditionalFormatting xmlns:xm="http://schemas.microsoft.com/office/excel/2006/main">
          <x14:cfRule type="containsText" priority="7" operator="containsText" id="{171389B7-5FCF-4BEA-9FE6-7AB5ACEAB901}">
            <xm:f>NOT(ISERROR(SEARCH($M$7,F27)))</xm:f>
            <xm:f>$M$7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ontainsText" priority="8" operator="containsText" id="{073E3A24-0777-4347-9F93-C3D977E382A7}">
            <xm:f>NOT(ISERROR(SEARCH($M$6,F27)))</xm:f>
            <xm:f>$M$6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ontainsText" priority="9" operator="containsText" id="{BDD097BB-4E6D-4800-AE12-7CDD03BD8AF1}">
            <xm:f>NOT(ISERROR(SEARCH($M$6,F27)))</xm:f>
            <xm:f>$M$6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F27:F29</xm:sqref>
        </x14:conditionalFormatting>
        <x14:conditionalFormatting xmlns:xm="http://schemas.microsoft.com/office/excel/2006/main">
          <x14:cfRule type="containsText" priority="1" operator="containsText" id="{0BDF670B-586B-44F0-9DE5-92F1BC8B00EA}">
            <xm:f>NOT(ISERROR(SEARCH($M$7,I27)))</xm:f>
            <xm:f>$M$7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383028C4-1282-49A4-B037-7FF7B024C440}">
            <xm:f>NOT(ISERROR(SEARCH($M$6,I27)))</xm:f>
            <xm:f>$M$6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ontainsText" priority="3" operator="containsText" id="{77F07485-E770-4F9E-9E70-44C613A4BD76}">
            <xm:f>NOT(ISERROR(SEARCH($M$6,I27)))</xm:f>
            <xm:f>$M$6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I27:I29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ZONAS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Tavara Cubas, Bernardo Carlos</dc:creator>
  <cp:lastModifiedBy>Tavara Cubas, Bernardo Carlos</cp:lastModifiedBy>
  <cp:lastPrinted>2017-08-23T21:50:12Z</cp:lastPrinted>
  <dcterms:created xsi:type="dcterms:W3CDTF">2017-08-23T00:35:54Z</dcterms:created>
  <dcterms:modified xsi:type="dcterms:W3CDTF">2017-10-19T21:02:57Z</dcterms:modified>
</cp:coreProperties>
</file>