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1\PORTAL WEB\2021.10\BPVV\"/>
    </mc:Choice>
  </mc:AlternateContent>
  <xr:revisionPtr revIDLastSave="0" documentId="13_ncr:1_{37270051-2590-4D72-8DC7-6B3DA90EA583}" xr6:coauthVersionLast="47" xr6:coauthVersionMax="47" xr10:uidLastSave="{00000000-0000-0000-0000-000000000000}"/>
  <bookViews>
    <workbookView xWindow="-108" yWindow="-108" windowWidth="23256" windowHeight="12576" tabRatio="571" activeTab="2" xr2:uid="{00000000-000D-0000-FFFF-FFFF00000000}"/>
  </bookViews>
  <sheets>
    <sheet name="Índice" sheetId="49" r:id="rId1"/>
    <sheet name="01" sheetId="45" r:id="rId2"/>
    <sheet name="02" sheetId="52" r:id="rId3"/>
  </sheets>
  <definedNames>
    <definedName name="_xlnm.Print_Area" localSheetId="1">'01'!$B$1:$AI$86</definedName>
    <definedName name="_xlnm.Print_Area" localSheetId="0">Índice!$A$1:$B$7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170" i="52" l="1"/>
  <c r="BG171" i="52"/>
  <c r="E85" i="45"/>
  <c r="F85" i="45"/>
  <c r="E86" i="45"/>
  <c r="F86" i="45"/>
  <c r="B89" i="52"/>
  <c r="C89" i="52"/>
  <c r="D89" i="52"/>
  <c r="E89" i="52"/>
  <c r="F89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S89" i="52"/>
  <c r="T89" i="52"/>
  <c r="U89" i="52"/>
  <c r="V89" i="52"/>
  <c r="W89" i="52"/>
  <c r="X89" i="52"/>
  <c r="Y89" i="52"/>
  <c r="Z89" i="52"/>
  <c r="AA89" i="52"/>
  <c r="AB89" i="52"/>
  <c r="AC89" i="52"/>
  <c r="AD89" i="52"/>
  <c r="AE89" i="52"/>
  <c r="AF89" i="52"/>
  <c r="AG89" i="52"/>
  <c r="AH89" i="52"/>
  <c r="AI89" i="52"/>
  <c r="AJ89" i="52"/>
  <c r="AK89" i="52"/>
  <c r="AL89" i="52"/>
  <c r="AM89" i="52"/>
  <c r="AN89" i="52"/>
  <c r="AO89" i="52"/>
  <c r="AP89" i="52"/>
  <c r="AQ89" i="52"/>
  <c r="AR89" i="52"/>
  <c r="AS89" i="52"/>
  <c r="AT89" i="52"/>
  <c r="AU89" i="52"/>
  <c r="AV89" i="52"/>
  <c r="AW89" i="52"/>
  <c r="AX89" i="52"/>
  <c r="AY89" i="52"/>
  <c r="AZ89" i="52"/>
  <c r="BA89" i="52"/>
  <c r="BB89" i="52"/>
  <c r="BC89" i="52"/>
  <c r="BD89" i="52"/>
  <c r="BE89" i="52"/>
  <c r="BF89" i="52"/>
  <c r="BG165" i="52"/>
  <c r="BG166" i="52"/>
  <c r="BG167" i="52"/>
  <c r="BG168" i="52"/>
  <c r="BG169" i="52"/>
  <c r="BG89" i="52"/>
  <c r="BG80" i="52"/>
  <c r="BG81" i="52"/>
  <c r="BG82" i="52"/>
  <c r="BG83" i="52"/>
  <c r="BG84" i="52"/>
  <c r="BG5" i="52"/>
  <c r="F5" i="45"/>
  <c r="F6" i="45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F46" i="45"/>
  <c r="F47" i="45"/>
  <c r="F48" i="45"/>
  <c r="F49" i="45"/>
  <c r="F50" i="45"/>
  <c r="F51" i="45"/>
  <c r="F52" i="45"/>
  <c r="F53" i="45"/>
  <c r="F54" i="45"/>
  <c r="F55" i="45"/>
  <c r="F56" i="45"/>
  <c r="F57" i="45"/>
  <c r="F58" i="45"/>
  <c r="F59" i="45"/>
  <c r="F60" i="45"/>
  <c r="F61" i="45"/>
  <c r="F62" i="45"/>
  <c r="F63" i="45"/>
  <c r="F64" i="45"/>
  <c r="F65" i="45"/>
  <c r="F66" i="45"/>
  <c r="F67" i="45"/>
  <c r="F68" i="45"/>
  <c r="F69" i="45"/>
  <c r="F70" i="45"/>
  <c r="F71" i="45"/>
  <c r="F72" i="45"/>
  <c r="F73" i="45"/>
  <c r="F74" i="45"/>
  <c r="F75" i="45"/>
  <c r="F76" i="45"/>
  <c r="F77" i="45"/>
  <c r="F78" i="45"/>
  <c r="F79" i="45"/>
  <c r="F80" i="45"/>
  <c r="F81" i="45"/>
  <c r="F82" i="45"/>
  <c r="F83" i="45"/>
  <c r="F84" i="45"/>
  <c r="E5" i="45"/>
  <c r="E6" i="45"/>
  <c r="E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BF5" i="52"/>
  <c r="BE5" i="52"/>
  <c r="BD5" i="52"/>
  <c r="BC5" i="52"/>
  <c r="BB5" i="52"/>
  <c r="BA5" i="52"/>
  <c r="AZ5" i="52"/>
  <c r="AY5" i="52"/>
  <c r="AX5" i="52"/>
  <c r="AW5" i="52"/>
  <c r="AV5" i="52"/>
  <c r="AU5" i="52"/>
  <c r="AT5" i="52"/>
  <c r="AS5" i="52"/>
  <c r="AR5" i="52"/>
  <c r="AQ5" i="52"/>
  <c r="AP5" i="52"/>
  <c r="AO5" i="52"/>
  <c r="AN5" i="52"/>
  <c r="AM5" i="52"/>
  <c r="AL5" i="52"/>
  <c r="AK5" i="52"/>
  <c r="AJ5" i="52"/>
  <c r="AI5" i="52"/>
  <c r="AH5" i="52"/>
  <c r="AG5" i="52"/>
  <c r="AF5" i="52"/>
  <c r="AE5" i="52"/>
  <c r="AD5" i="52"/>
  <c r="AC5" i="52"/>
  <c r="AB5" i="52"/>
  <c r="AA5" i="52"/>
  <c r="Z5" i="52"/>
  <c r="Y5" i="52"/>
  <c r="X5" i="52"/>
  <c r="W5" i="52"/>
  <c r="V5" i="52"/>
  <c r="U5" i="52"/>
  <c r="T5" i="52"/>
  <c r="S5" i="52"/>
  <c r="R5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5" i="52"/>
  <c r="C5" i="52"/>
  <c r="B5" i="52"/>
  <c r="D4" i="45"/>
  <c r="C4" i="45"/>
  <c r="B4" i="49"/>
  <c r="B3" i="49"/>
  <c r="A1" i="52"/>
  <c r="B1" i="45"/>
</calcChain>
</file>

<file path=xl/sharedStrings.xml><?xml version="1.0" encoding="utf-8"?>
<sst xmlns="http://schemas.openxmlformats.org/spreadsheetml/2006/main" count="329" uniqueCount="160">
  <si>
    <t>Acumulados</t>
  </si>
  <si>
    <t>TOTAL</t>
  </si>
  <si>
    <t>Número</t>
  </si>
  <si>
    <t>Mes/Año</t>
  </si>
  <si>
    <t>Tabla  1</t>
  </si>
  <si>
    <t>Tabla  2</t>
  </si>
  <si>
    <t>Fuente: Fondo Mivivienda S.A.</t>
  </si>
  <si>
    <t>Bonos desembolsados</t>
  </si>
  <si>
    <t>Número de bonos desembolsados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</si>
  <si>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</si>
  <si>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</si>
  <si>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</si>
  <si>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</si>
  <si>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</si>
  <si>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</si>
  <si>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</si>
  <si>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</si>
  <si>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Sep15</t>
  </si>
  <si>
    <t>Oct15</t>
  </si>
  <si>
    <t>CARABAYLLO</t>
  </si>
  <si>
    <t>COMAS</t>
  </si>
  <si>
    <t>INDEPENDENCIA</t>
  </si>
  <si>
    <t>SAN JUAN DE LURIGANCHO</t>
  </si>
  <si>
    <t>Nov15</t>
  </si>
  <si>
    <t>Dic15</t>
  </si>
  <si>
    <t>Ene16</t>
  </si>
  <si>
    <t>Monto 
(Miles de S/)</t>
  </si>
  <si>
    <t>Monto
(Miles de S/)</t>
  </si>
  <si>
    <t>Miles de soles</t>
  </si>
  <si>
    <t>VENTANILLA</t>
  </si>
  <si>
    <t>1/ Bono de Protección de Viviendas Vulnerables a Riesgos Sísmicos</t>
  </si>
  <si>
    <t>Elaboración: Oficina de Planeamiento, Prospectiva y Desarrollo Organizativo.</t>
  </si>
  <si>
    <t>Feb16</t>
  </si>
  <si>
    <t>Mar16</t>
  </si>
  <si>
    <t>PUENTE PIEDRA</t>
  </si>
  <si>
    <t>ATE</t>
  </si>
  <si>
    <t>Abr16</t>
  </si>
  <si>
    <t>May16</t>
  </si>
  <si>
    <t>Jun16</t>
  </si>
  <si>
    <t>Jul16</t>
  </si>
  <si>
    <t>Ago16</t>
  </si>
  <si>
    <t>Set16</t>
  </si>
  <si>
    <t>EL AGUSTINO</t>
  </si>
  <si>
    <t>Oct16</t>
  </si>
  <si>
    <t>SAN JUAN DE MIRAFLORES</t>
  </si>
  <si>
    <t>Nov16</t>
  </si>
  <si>
    <t>DESEMBOLSOS MENSUALES DE BONO DE PROTECCIÓN DE VIVIENDAS VULNERABLES A LOS RIESGOS SÍSMICOS</t>
  </si>
  <si>
    <t>Dic16</t>
  </si>
  <si>
    <t>Ene17</t>
  </si>
  <si>
    <t>LIMA</t>
  </si>
  <si>
    <t>AREQUIPA</t>
  </si>
  <si>
    <t>CHIVAY</t>
  </si>
  <si>
    <t>ACHOMA</t>
  </si>
  <si>
    <t>Feb17</t>
  </si>
  <si>
    <t>CABANACONDE</t>
  </si>
  <si>
    <t>COPORAQUE</t>
  </si>
  <si>
    <t>HUAMBO</t>
  </si>
  <si>
    <t>ICHUPAMPA</t>
  </si>
  <si>
    <t>MADRIGAL</t>
  </si>
  <si>
    <t>YANQUE</t>
  </si>
  <si>
    <t>Mar17</t>
  </si>
  <si>
    <t>Abr17</t>
  </si>
  <si>
    <t>May17</t>
  </si>
  <si>
    <t>LARI</t>
  </si>
  <si>
    <t>TAPAY</t>
  </si>
  <si>
    <t>TUTI</t>
  </si>
  <si>
    <t>Jun17</t>
  </si>
  <si>
    <t>Jul17</t>
  </si>
  <si>
    <t>Ago17</t>
  </si>
  <si>
    <t>CHORRILLOS</t>
  </si>
  <si>
    <t>VILLA EL SALVADOR</t>
  </si>
  <si>
    <t>Set17</t>
  </si>
  <si>
    <t>Oct17</t>
  </si>
  <si>
    <t>Nov17</t>
  </si>
  <si>
    <t>Dic17</t>
  </si>
  <si>
    <t>Ene18</t>
  </si>
  <si>
    <t>Feb18</t>
  </si>
  <si>
    <t>SAN LUIS</t>
  </si>
  <si>
    <t>Mar18</t>
  </si>
  <si>
    <t>Abr18</t>
  </si>
  <si>
    <t>LOS OLIVOS</t>
  </si>
  <si>
    <t>PACHACAMAC</t>
  </si>
  <si>
    <t>SAN MARTIN DE PORRES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</si>
  <si>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</si>
  <si>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</si>
  <si>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</si>
  <si>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</si>
  <si>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</si>
  <si>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</si>
  <si>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</si>
  <si>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</si>
  <si>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LA VICTORIA</t>
  </si>
  <si>
    <t>RIMAC</t>
  </si>
  <si>
    <t>SAN BORJA</t>
  </si>
  <si>
    <t>VILLA MARIA DEL TRIUNFO</t>
  </si>
  <si>
    <t>CALLAO</t>
  </si>
  <si>
    <t>LINCE</t>
  </si>
  <si>
    <t>SURQUILLO</t>
  </si>
  <si>
    <t>Ene19</t>
  </si>
  <si>
    <t>Feb19</t>
  </si>
  <si>
    <t>Feb 19</t>
  </si>
  <si>
    <t>Mar19</t>
  </si>
  <si>
    <t>Abr19</t>
  </si>
  <si>
    <t>May19</t>
  </si>
  <si>
    <t>Jun19</t>
  </si>
  <si>
    <t>Jul19</t>
  </si>
  <si>
    <t>Ago19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</si>
  <si>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</si>
  <si>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</si>
  <si>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</si>
  <si>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</si>
  <si>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</si>
  <si>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</si>
  <si>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</si>
  <si>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</si>
  <si>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LURIN</t>
  </si>
  <si>
    <t>May20</t>
  </si>
  <si>
    <t>Jun20</t>
  </si>
  <si>
    <t>Jul20</t>
  </si>
  <si>
    <t>Ago20</t>
  </si>
  <si>
    <t>PIURA</t>
  </si>
  <si>
    <t>BERNAL</t>
  </si>
  <si>
    <t>CASTILLA</t>
  </si>
  <si>
    <t>CATACAOS</t>
  </si>
  <si>
    <t>LA ARENA</t>
  </si>
  <si>
    <t>LA BREA</t>
  </si>
  <si>
    <t>LA UNION</t>
  </si>
  <si>
    <t>MARCAVELICA</t>
  </si>
  <si>
    <t>PAITA</t>
  </si>
  <si>
    <t>PARIÑAS</t>
  </si>
  <si>
    <t>QUERECOTILLO</t>
  </si>
  <si>
    <t>RINCONADA LLICUAR</t>
  </si>
  <si>
    <t>SALITRAL</t>
  </si>
  <si>
    <t>VEINTISEIS DE OCTUBRE</t>
  </si>
  <si>
    <t>Set20</t>
  </si>
  <si>
    <t>Oct20</t>
  </si>
  <si>
    <t>Tacna</t>
  </si>
  <si>
    <t>Coronel Gregorio Albarracín</t>
  </si>
  <si>
    <t>Nov20</t>
  </si>
  <si>
    <t>Dic20</t>
  </si>
  <si>
    <t>ANCÓN</t>
  </si>
  <si>
    <t>Ene21</t>
  </si>
  <si>
    <t>Feb21</t>
  </si>
  <si>
    <t>Mar21</t>
  </si>
  <si>
    <t>Abr21</t>
  </si>
  <si>
    <t>May21</t>
  </si>
  <si>
    <t>Jun21</t>
  </si>
  <si>
    <t>Jul21</t>
  </si>
  <si>
    <t>BUENOS AIRES</t>
  </si>
  <si>
    <t>CHULUCANAS</t>
  </si>
  <si>
    <t>LA MATANZA</t>
  </si>
  <si>
    <t>MORROPON</t>
  </si>
  <si>
    <t>SECHURA</t>
  </si>
  <si>
    <t>LAMBAYEQUE</t>
  </si>
  <si>
    <t>JOSE LEONARDO ORTIZ</t>
  </si>
  <si>
    <t>PUEBLO NUEVO</t>
  </si>
  <si>
    <t>Ago21</t>
  </si>
  <si>
    <t>Set21</t>
  </si>
  <si>
    <t>OCTUBRE</t>
  </si>
  <si>
    <t>Oct21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</si>
</sst>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;\-0;\ \-;@"/>
  </numFmts>
  <fonts count="1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0"/>
      <name val="Calibri"/>
      <family val="2"/>
    </font>
    <font>
      <sz val="11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ashed">
        <color theme="0" tint="-4.9989318521683403E-2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249977111117893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 style="thin">
        <color theme="0" tint="-0.249977111117893"/>
      </right>
      <top style="dashed">
        <color theme="0" tint="-4.9989318521683403E-2"/>
      </top>
      <bottom/>
      <diagonal/>
    </border>
    <border>
      <left style="thin">
        <color theme="2" tint="-9.9978637043366805E-2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0" fillId="5" borderId="0" xfId="0" applyFill="1"/>
    <xf numFmtId="0" fontId="5" fillId="3" borderId="0" xfId="1" applyFill="1" applyAlignment="1">
      <alignment horizontal="center" vertical="center"/>
    </xf>
    <xf numFmtId="0" fontId="8" fillId="3" borderId="0" xfId="0" applyFont="1" applyFill="1"/>
    <xf numFmtId="0" fontId="5" fillId="2" borderId="0" xfId="1" applyFill="1" applyAlignment="1">
      <alignment horizontal="center" vertical="center"/>
    </xf>
    <xf numFmtId="164" fontId="0" fillId="0" borderId="0" xfId="0" applyNumberFormat="1"/>
    <xf numFmtId="164" fontId="2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/>
    </xf>
    <xf numFmtId="0" fontId="11" fillId="2" borderId="0" xfId="0" applyFont="1" applyFill="1"/>
    <xf numFmtId="164" fontId="4" fillId="2" borderId="1" xfId="0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23" xfId="0" quotePrefix="1" applyNumberFormat="1" applyFont="1" applyFill="1" applyBorder="1" applyAlignment="1">
      <alignment horizontal="center" vertical="center"/>
    </xf>
    <xf numFmtId="164" fontId="4" fillId="2" borderId="24" xfId="0" quotePrefix="1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0" xfId="0" quotePrefix="1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164" fontId="4" fillId="2" borderId="1" xfId="0" quotePrefix="1" applyNumberFormat="1" applyFont="1" applyFill="1" applyBorder="1" applyAlignment="1">
      <alignment horizontal="center"/>
    </xf>
    <xf numFmtId="164" fontId="4" fillId="2" borderId="31" xfId="0" quotePrefix="1" applyNumberFormat="1" applyFont="1" applyFill="1" applyBorder="1" applyAlignment="1">
      <alignment horizontal="center" vertical="center"/>
    </xf>
    <xf numFmtId="164" fontId="4" fillId="2" borderId="1" xfId="0" quotePrefix="1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33" xfId="0" quotePrefix="1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vertical="center" wrapText="1"/>
    </xf>
    <xf numFmtId="164" fontId="2" fillId="3" borderId="24" xfId="0" applyNumberFormat="1" applyFont="1" applyFill="1" applyBorder="1" applyAlignment="1">
      <alignment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164" fontId="2" fillId="3" borderId="37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/>
    </xf>
    <xf numFmtId="164" fontId="4" fillId="2" borderId="38" xfId="0" quotePrefix="1" applyNumberFormat="1" applyFont="1" applyFill="1" applyBorder="1" applyAlignment="1">
      <alignment horizontal="center" vertical="center"/>
    </xf>
    <xf numFmtId="164" fontId="4" fillId="2" borderId="39" xfId="0" quotePrefix="1" applyNumberFormat="1" applyFont="1" applyFill="1" applyBorder="1" applyAlignment="1">
      <alignment horizontal="center" vertical="center"/>
    </xf>
    <xf numFmtId="164" fontId="4" fillId="2" borderId="40" xfId="0" quotePrefix="1" applyNumberFormat="1" applyFont="1" applyFill="1" applyBorder="1" applyAlignment="1">
      <alignment horizontal="center" vertical="center"/>
    </xf>
    <xf numFmtId="164" fontId="4" fillId="2" borderId="41" xfId="0" quotePrefix="1" applyNumberFormat="1" applyFont="1" applyFill="1" applyBorder="1" applyAlignment="1">
      <alignment horizontal="center" vertical="center"/>
    </xf>
    <xf numFmtId="164" fontId="4" fillId="2" borderId="42" xfId="0" applyNumberFormat="1" applyFont="1" applyFill="1" applyBorder="1" applyAlignment="1">
      <alignment horizontal="center" vertical="center"/>
    </xf>
    <xf numFmtId="164" fontId="4" fillId="2" borderId="43" xfId="0" applyNumberFormat="1" applyFont="1" applyFill="1" applyBorder="1" applyAlignment="1">
      <alignment horizontal="center" vertical="center"/>
    </xf>
    <xf numFmtId="164" fontId="4" fillId="2" borderId="4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164" fontId="12" fillId="2" borderId="7" xfId="1" applyNumberFormat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>
      <alignment horizontal="center" vertical="center"/>
    </xf>
    <xf numFmtId="164" fontId="14" fillId="2" borderId="36" xfId="0" applyNumberFormat="1" applyFont="1" applyFill="1" applyBorder="1" applyAlignment="1">
      <alignment horizontal="center" vertical="center"/>
    </xf>
    <xf numFmtId="164" fontId="14" fillId="2" borderId="45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217"/>
  <sheetViews>
    <sheetView view="pageBreakPreview" zoomScaleNormal="100" zoomScaleSheetLayoutView="100" workbookViewId="0">
      <selection activeCell="A2" sqref="A2"/>
    </sheetView>
  </sheetViews>
  <sheetFormatPr baseColWidth="10" defaultColWidth="0" defaultRowHeight="15" customHeight="1" zeroHeight="1" x14ac:dyDescent="0.3"/>
  <cols>
    <col min="1" max="1" width="12.6640625" style="1" customWidth="1"/>
    <col min="2" max="2" width="105.5546875" style="1" customWidth="1"/>
    <col min="3" max="16377" width="11.44140625" style="1" hidden="1"/>
    <col min="16378" max="16378" width="6.5546875" style="1" hidden="1"/>
    <col min="16379" max="16383" width="11.44140625" style="1" hidden="1"/>
    <col min="16384" max="16384" width="7.44140625" style="1" hidden="1" customWidth="1"/>
  </cols>
  <sheetData>
    <row r="1" spans="1:2" ht="15" customHeight="1" x14ac:dyDescent="0.3">
      <c r="A1" s="57" t="s">
        <v>46</v>
      </c>
      <c r="B1" s="57"/>
    </row>
    <row r="2" spans="1:2" ht="15" customHeight="1" x14ac:dyDescent="0.3">
      <c r="A2" s="16" t="s">
        <v>158</v>
      </c>
      <c r="B2" s="16"/>
    </row>
    <row r="3" spans="1:2" s="2" customFormat="1" ht="15" customHeight="1" x14ac:dyDescent="0.3">
      <c r="A3" s="3" t="s">
        <v>4</v>
      </c>
      <c r="B3" s="4" t="str">
        <f>"PERÚ: DESEMBOLSOS MENSUALES DE BPVVRS 1/, AL CIERRE DE "&amp;A2&amp;" DE 2021"</f>
        <v>PERÚ: DESEMBOLSOS MENSUALES DE BPVVRS 1/, AL CIERRE DE OCTUBRE DE 2021</v>
      </c>
    </row>
    <row r="4" spans="1:2" ht="15" customHeight="1" x14ac:dyDescent="0.3">
      <c r="A4" s="5" t="s">
        <v>5</v>
      </c>
      <c r="B4" s="1" t="str">
        <f>"PERÚ: DESEMBOLSOS MENSUALES DE BPVVRS POR DISTRITOS, AL CIERRE DE "&amp;A2&amp;" DE 2021"</f>
        <v>PERÚ: DESEMBOLSOS MENSUALES DE BPVVRS POR DISTRITOS, AL CIERRE DE OCTUBRE DE 2021</v>
      </c>
    </row>
    <row r="5" spans="1:2" ht="15" customHeight="1" x14ac:dyDescent="0.3">
      <c r="A5" s="60" t="s">
        <v>30</v>
      </c>
      <c r="B5" s="60"/>
    </row>
    <row r="6" spans="1:2" ht="15" customHeight="1" x14ac:dyDescent="0.3">
      <c r="A6" s="58" t="s">
        <v>6</v>
      </c>
      <c r="B6" s="58"/>
    </row>
    <row r="7" spans="1:2" ht="15" customHeight="1" x14ac:dyDescent="0.3">
      <c r="A7" s="59" t="s">
        <v>31</v>
      </c>
      <c r="B7" s="59"/>
    </row>
    <row r="8" spans="1:2" ht="14.4" hidden="1" x14ac:dyDescent="0.3"/>
    <row r="217" ht="15" customHeight="1" x14ac:dyDescent="0.3"/>
  </sheetData>
  <mergeCells count="4">
    <mergeCell ref="A1:B1"/>
    <mergeCell ref="A6:B6"/>
    <mergeCell ref="A7:B7"/>
    <mergeCell ref="A5:B5"/>
  </mergeCells>
  <hyperlinks>
    <hyperlink ref="A4" location="'02'!A1" display="Tabla  2" xr:uid="{00000000-0004-0000-0000-000000000000}"/>
    <hyperlink ref="A3" location="'01'!A1" display="Tabla  1" xr:uid="{00000000-0004-0000-0000-000001000000}"/>
  </hyperlink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H321"/>
  <sheetViews>
    <sheetView view="pageBreakPreview" topLeftCell="B1" zoomScaleNormal="115" zoomScaleSheetLayoutView="100" workbookViewId="0">
      <selection activeCell="E85" sqref="E85"/>
    </sheetView>
  </sheetViews>
  <sheetFormatPr baseColWidth="10" defaultColWidth="0" defaultRowHeight="14.4" zeroHeight="1" x14ac:dyDescent="0.3"/>
  <cols>
    <col min="1" max="1" width="4.44140625" style="6" hidden="1" customWidth="1"/>
    <col min="2" max="2" width="9.5546875" style="6" bestFit="1" customWidth="1"/>
    <col min="3" max="5" width="12.6640625" style="6" customWidth="1"/>
    <col min="6" max="6" width="14.5546875" style="6" customWidth="1"/>
    <col min="7" max="8" width="0" style="6" hidden="1" customWidth="1"/>
    <col min="9" max="16384" width="4.44140625" style="6" hidden="1"/>
  </cols>
  <sheetData>
    <row r="1" spans="2:6" ht="15" customHeight="1" x14ac:dyDescent="0.3">
      <c r="B1" s="18" t="str">
        <f>"1. "&amp;Índice!B3</f>
        <v>1. PERÚ: DESEMBOLSOS MENSUALES DE BPVVRS 1/, AL CIERRE DE OCTUBRE DE 2021</v>
      </c>
      <c r="C1" s="18"/>
      <c r="D1" s="18"/>
      <c r="E1" s="18"/>
      <c r="F1" s="18"/>
    </row>
    <row r="2" spans="2:6" x14ac:dyDescent="0.3">
      <c r="B2" s="63" t="s">
        <v>3</v>
      </c>
      <c r="C2" s="61" t="s">
        <v>7</v>
      </c>
      <c r="D2" s="64"/>
      <c r="E2" s="61" t="s">
        <v>0</v>
      </c>
      <c r="F2" s="62"/>
    </row>
    <row r="3" spans="2:6" ht="20.399999999999999" x14ac:dyDescent="0.3">
      <c r="B3" s="63"/>
      <c r="C3" s="7" t="s">
        <v>2</v>
      </c>
      <c r="D3" s="8" t="s">
        <v>27</v>
      </c>
      <c r="E3" s="7" t="s">
        <v>2</v>
      </c>
      <c r="F3" s="7" t="s">
        <v>26</v>
      </c>
    </row>
    <row r="4" spans="2:6" ht="15" customHeight="1" x14ac:dyDescent="0.3">
      <c r="B4" s="9"/>
      <c r="C4" s="9">
        <f>SUM(C5:C86)</f>
        <v>6002</v>
      </c>
      <c r="D4" s="9">
        <f>SUM(D5:D86)</f>
        <v>92276</v>
      </c>
      <c r="E4" s="9"/>
      <c r="F4" s="9"/>
    </row>
    <row r="5" spans="2:6" ht="15" customHeight="1" x14ac:dyDescent="0.3">
      <c r="B5" s="49" t="s">
        <v>9</v>
      </c>
      <c r="C5" s="10">
        <v>154</v>
      </c>
      <c r="D5" s="11">
        <v>1848</v>
      </c>
      <c r="E5" s="10">
        <f>C5</f>
        <v>154</v>
      </c>
      <c r="F5" s="10">
        <f>D5</f>
        <v>1848</v>
      </c>
    </row>
    <row r="6" spans="2:6" ht="15" customHeight="1" x14ac:dyDescent="0.3">
      <c r="B6" s="49" t="s">
        <v>10</v>
      </c>
      <c r="C6" s="10">
        <v>44</v>
      </c>
      <c r="D6" s="11">
        <v>528</v>
      </c>
      <c r="E6" s="10">
        <f>+C6+E5</f>
        <v>198</v>
      </c>
      <c r="F6" s="10">
        <f>+D6+F5</f>
        <v>2376</v>
      </c>
    </row>
    <row r="7" spans="2:6" ht="15" customHeight="1" x14ac:dyDescent="0.3">
      <c r="B7" s="49" t="s">
        <v>11</v>
      </c>
      <c r="C7" s="10">
        <v>1</v>
      </c>
      <c r="D7" s="11">
        <v>12</v>
      </c>
      <c r="E7" s="10">
        <f t="shared" ref="E7:E52" si="0">+C7+E6</f>
        <v>199</v>
      </c>
      <c r="F7" s="10">
        <f t="shared" ref="F7:F52" si="1">+D7+F6</f>
        <v>2388</v>
      </c>
    </row>
    <row r="8" spans="2:6" ht="15" customHeight="1" x14ac:dyDescent="0.3">
      <c r="B8" s="50" t="s">
        <v>12</v>
      </c>
      <c r="C8" s="10">
        <v>0</v>
      </c>
      <c r="D8" s="11">
        <v>0</v>
      </c>
      <c r="E8" s="10">
        <f t="shared" si="0"/>
        <v>199</v>
      </c>
      <c r="F8" s="10">
        <f t="shared" si="1"/>
        <v>2388</v>
      </c>
    </row>
    <row r="9" spans="2:6" ht="15" customHeight="1" x14ac:dyDescent="0.3">
      <c r="B9" s="50" t="s">
        <v>13</v>
      </c>
      <c r="C9" s="10">
        <v>14</v>
      </c>
      <c r="D9" s="11">
        <v>168</v>
      </c>
      <c r="E9" s="10">
        <f t="shared" si="0"/>
        <v>213</v>
      </c>
      <c r="F9" s="10">
        <f t="shared" si="1"/>
        <v>2556</v>
      </c>
    </row>
    <row r="10" spans="2:6" ht="15" customHeight="1" x14ac:dyDescent="0.3">
      <c r="B10" s="50" t="s">
        <v>14</v>
      </c>
      <c r="C10" s="10">
        <v>0</v>
      </c>
      <c r="D10" s="11">
        <v>0</v>
      </c>
      <c r="E10" s="10">
        <f t="shared" si="0"/>
        <v>213</v>
      </c>
      <c r="F10" s="10">
        <f t="shared" si="1"/>
        <v>2556</v>
      </c>
    </row>
    <row r="11" spans="2:6" ht="15" customHeight="1" x14ac:dyDescent="0.3">
      <c r="B11" s="50" t="s">
        <v>15</v>
      </c>
      <c r="C11" s="10">
        <v>20</v>
      </c>
      <c r="D11" s="11">
        <v>240</v>
      </c>
      <c r="E11" s="10">
        <f t="shared" si="0"/>
        <v>233</v>
      </c>
      <c r="F11" s="10">
        <f t="shared" si="1"/>
        <v>2796</v>
      </c>
    </row>
    <row r="12" spans="2:6" ht="15" customHeight="1" x14ac:dyDescent="0.3">
      <c r="B12" s="50" t="s">
        <v>16</v>
      </c>
      <c r="C12" s="10">
        <v>82</v>
      </c>
      <c r="D12" s="11">
        <v>984</v>
      </c>
      <c r="E12" s="10">
        <f t="shared" si="0"/>
        <v>315</v>
      </c>
      <c r="F12" s="10">
        <f t="shared" si="1"/>
        <v>3780</v>
      </c>
    </row>
    <row r="13" spans="2:6" ht="15" customHeight="1" x14ac:dyDescent="0.3">
      <c r="B13" s="50" t="s">
        <v>17</v>
      </c>
      <c r="C13" s="10">
        <v>26</v>
      </c>
      <c r="D13" s="11">
        <v>312</v>
      </c>
      <c r="E13" s="10">
        <f t="shared" si="0"/>
        <v>341</v>
      </c>
      <c r="F13" s="10">
        <f t="shared" si="1"/>
        <v>4092</v>
      </c>
    </row>
    <row r="14" spans="2:6" ht="15" customHeight="1" x14ac:dyDescent="0.3">
      <c r="B14" s="51" t="s">
        <v>18</v>
      </c>
      <c r="C14" s="10">
        <v>23</v>
      </c>
      <c r="D14" s="11">
        <v>276</v>
      </c>
      <c r="E14" s="10">
        <f t="shared" si="0"/>
        <v>364</v>
      </c>
      <c r="F14" s="10">
        <f t="shared" si="1"/>
        <v>4368</v>
      </c>
    </row>
    <row r="15" spans="2:6" ht="15" customHeight="1" x14ac:dyDescent="0.3">
      <c r="B15" s="51" t="s">
        <v>23</v>
      </c>
      <c r="C15" s="10">
        <v>16</v>
      </c>
      <c r="D15" s="11">
        <v>192</v>
      </c>
      <c r="E15" s="10">
        <f t="shared" si="0"/>
        <v>380</v>
      </c>
      <c r="F15" s="10">
        <f t="shared" si="1"/>
        <v>4560</v>
      </c>
    </row>
    <row r="16" spans="2:6" ht="15" customHeight="1" x14ac:dyDescent="0.3">
      <c r="B16" s="51" t="s">
        <v>24</v>
      </c>
      <c r="C16" s="10">
        <v>208</v>
      </c>
      <c r="D16" s="11">
        <v>2751</v>
      </c>
      <c r="E16" s="10">
        <f t="shared" si="0"/>
        <v>588</v>
      </c>
      <c r="F16" s="10">
        <f t="shared" si="1"/>
        <v>7311</v>
      </c>
    </row>
    <row r="17" spans="2:6" ht="15" customHeight="1" x14ac:dyDescent="0.3">
      <c r="B17" s="51" t="s">
        <v>25</v>
      </c>
      <c r="C17" s="12">
        <v>132</v>
      </c>
      <c r="D17" s="11">
        <v>1893</v>
      </c>
      <c r="E17" s="10">
        <f t="shared" si="0"/>
        <v>720</v>
      </c>
      <c r="F17" s="10">
        <f t="shared" si="1"/>
        <v>9204</v>
      </c>
    </row>
    <row r="18" spans="2:6" ht="15" customHeight="1" x14ac:dyDescent="0.3">
      <c r="B18" s="51" t="s">
        <v>32</v>
      </c>
      <c r="C18" s="12">
        <v>132</v>
      </c>
      <c r="D18" s="11">
        <v>1914</v>
      </c>
      <c r="E18" s="10">
        <f t="shared" si="0"/>
        <v>852</v>
      </c>
      <c r="F18" s="10">
        <f t="shared" si="1"/>
        <v>11118</v>
      </c>
    </row>
    <row r="19" spans="2:6" ht="15" customHeight="1" x14ac:dyDescent="0.3">
      <c r="B19" s="51" t="s">
        <v>33</v>
      </c>
      <c r="C19" s="10">
        <v>147</v>
      </c>
      <c r="D19" s="11">
        <v>2013</v>
      </c>
      <c r="E19" s="10">
        <f t="shared" si="0"/>
        <v>999</v>
      </c>
      <c r="F19" s="10">
        <f t="shared" si="1"/>
        <v>13131</v>
      </c>
    </row>
    <row r="20" spans="2:6" ht="15" customHeight="1" x14ac:dyDescent="0.3">
      <c r="B20" s="51" t="s">
        <v>36</v>
      </c>
      <c r="C20" s="10">
        <v>193</v>
      </c>
      <c r="D20" s="11">
        <v>2883</v>
      </c>
      <c r="E20" s="10">
        <f t="shared" si="0"/>
        <v>1192</v>
      </c>
      <c r="F20" s="10">
        <f t="shared" si="1"/>
        <v>16014</v>
      </c>
    </row>
    <row r="21" spans="2:6" ht="15" customHeight="1" x14ac:dyDescent="0.3">
      <c r="B21" s="51" t="s">
        <v>37</v>
      </c>
      <c r="C21" s="10">
        <v>280</v>
      </c>
      <c r="D21" s="11">
        <v>4200</v>
      </c>
      <c r="E21" s="10">
        <f t="shared" si="0"/>
        <v>1472</v>
      </c>
      <c r="F21" s="10">
        <f t="shared" si="1"/>
        <v>20214</v>
      </c>
    </row>
    <row r="22" spans="2:6" ht="15" customHeight="1" x14ac:dyDescent="0.3">
      <c r="B22" s="50" t="s">
        <v>38</v>
      </c>
      <c r="C22" s="10">
        <v>94</v>
      </c>
      <c r="D22" s="11">
        <v>1407</v>
      </c>
      <c r="E22" s="10">
        <f t="shared" si="0"/>
        <v>1566</v>
      </c>
      <c r="F22" s="10">
        <f t="shared" si="1"/>
        <v>21621</v>
      </c>
    </row>
    <row r="23" spans="2:6" ht="15" customHeight="1" x14ac:dyDescent="0.3">
      <c r="B23" s="50" t="s">
        <v>39</v>
      </c>
      <c r="C23" s="10">
        <v>95</v>
      </c>
      <c r="D23" s="11">
        <v>1422</v>
      </c>
      <c r="E23" s="10">
        <f t="shared" si="0"/>
        <v>1661</v>
      </c>
      <c r="F23" s="10">
        <f t="shared" si="1"/>
        <v>23043</v>
      </c>
    </row>
    <row r="24" spans="2:6" ht="15" customHeight="1" x14ac:dyDescent="0.3">
      <c r="B24" s="50" t="s">
        <v>40</v>
      </c>
      <c r="C24" s="10">
        <v>187</v>
      </c>
      <c r="D24" s="11">
        <v>2721</v>
      </c>
      <c r="E24" s="10">
        <f t="shared" si="0"/>
        <v>1848</v>
      </c>
      <c r="F24" s="10">
        <f t="shared" si="1"/>
        <v>25764</v>
      </c>
    </row>
    <row r="25" spans="2:6" ht="15" customHeight="1" x14ac:dyDescent="0.3">
      <c r="B25" s="50" t="s">
        <v>41</v>
      </c>
      <c r="C25" s="10">
        <v>224</v>
      </c>
      <c r="D25" s="11">
        <v>3360</v>
      </c>
      <c r="E25" s="10">
        <f t="shared" si="0"/>
        <v>2072</v>
      </c>
      <c r="F25" s="10">
        <f t="shared" si="1"/>
        <v>29124</v>
      </c>
    </row>
    <row r="26" spans="2:6" ht="15" customHeight="1" x14ac:dyDescent="0.3">
      <c r="B26" s="50" t="s">
        <v>43</v>
      </c>
      <c r="C26" s="10">
        <v>80</v>
      </c>
      <c r="D26" s="11">
        <v>1200</v>
      </c>
      <c r="E26" s="10">
        <f t="shared" si="0"/>
        <v>2152</v>
      </c>
      <c r="F26" s="10">
        <f t="shared" si="1"/>
        <v>30324</v>
      </c>
    </row>
    <row r="27" spans="2:6" ht="15" customHeight="1" x14ac:dyDescent="0.3">
      <c r="B27" s="50" t="s">
        <v>45</v>
      </c>
      <c r="C27" s="10">
        <v>219</v>
      </c>
      <c r="D27" s="11">
        <v>3285</v>
      </c>
      <c r="E27" s="10">
        <f t="shared" si="0"/>
        <v>2371</v>
      </c>
      <c r="F27" s="10">
        <f t="shared" si="1"/>
        <v>33609</v>
      </c>
    </row>
    <row r="28" spans="2:6" ht="15" customHeight="1" x14ac:dyDescent="0.3">
      <c r="B28" s="50" t="s">
        <v>47</v>
      </c>
      <c r="C28" s="10">
        <v>150</v>
      </c>
      <c r="D28" s="11">
        <v>2250</v>
      </c>
      <c r="E28" s="10">
        <f t="shared" si="0"/>
        <v>2521</v>
      </c>
      <c r="F28" s="10">
        <f t="shared" si="1"/>
        <v>35859</v>
      </c>
    </row>
    <row r="29" spans="2:6" ht="15" customHeight="1" x14ac:dyDescent="0.3">
      <c r="B29" s="50" t="s">
        <v>48</v>
      </c>
      <c r="C29" s="10">
        <v>196</v>
      </c>
      <c r="D29" s="11">
        <v>3424.5</v>
      </c>
      <c r="E29" s="10">
        <f t="shared" si="0"/>
        <v>2717</v>
      </c>
      <c r="F29" s="10">
        <f t="shared" si="1"/>
        <v>39283.5</v>
      </c>
    </row>
    <row r="30" spans="2:6" ht="15" customHeight="1" x14ac:dyDescent="0.3">
      <c r="B30" s="50" t="s">
        <v>53</v>
      </c>
      <c r="C30" s="10">
        <v>91</v>
      </c>
      <c r="D30" s="11">
        <v>2121.5</v>
      </c>
      <c r="E30" s="10">
        <f t="shared" si="0"/>
        <v>2808</v>
      </c>
      <c r="F30" s="10">
        <f t="shared" si="1"/>
        <v>41405</v>
      </c>
    </row>
    <row r="31" spans="2:6" ht="15" customHeight="1" x14ac:dyDescent="0.3">
      <c r="B31" s="50" t="s">
        <v>60</v>
      </c>
      <c r="C31" s="10">
        <v>57</v>
      </c>
      <c r="D31" s="11">
        <v>974</v>
      </c>
      <c r="E31" s="10">
        <f t="shared" si="0"/>
        <v>2865</v>
      </c>
      <c r="F31" s="10">
        <f t="shared" si="1"/>
        <v>42379</v>
      </c>
    </row>
    <row r="32" spans="2:6" ht="15" customHeight="1" x14ac:dyDescent="0.3">
      <c r="B32" s="50" t="s">
        <v>61</v>
      </c>
      <c r="C32" s="10">
        <v>65</v>
      </c>
      <c r="D32" s="11">
        <v>983.5</v>
      </c>
      <c r="E32" s="10">
        <f t="shared" si="0"/>
        <v>2930</v>
      </c>
      <c r="F32" s="10">
        <f t="shared" si="1"/>
        <v>43362.5</v>
      </c>
    </row>
    <row r="33" spans="2:6" ht="15" customHeight="1" x14ac:dyDescent="0.3">
      <c r="B33" s="50" t="s">
        <v>62</v>
      </c>
      <c r="C33" s="10">
        <v>124</v>
      </c>
      <c r="D33" s="11">
        <v>2259.5</v>
      </c>
      <c r="E33" s="10">
        <f t="shared" si="0"/>
        <v>3054</v>
      </c>
      <c r="F33" s="10">
        <f t="shared" si="1"/>
        <v>45622</v>
      </c>
    </row>
    <row r="34" spans="2:6" ht="15" customHeight="1" x14ac:dyDescent="0.3">
      <c r="B34" s="50" t="s">
        <v>66</v>
      </c>
      <c r="C34" s="10">
        <v>35</v>
      </c>
      <c r="D34" s="11">
        <v>678</v>
      </c>
      <c r="E34" s="10">
        <f t="shared" si="0"/>
        <v>3089</v>
      </c>
      <c r="F34" s="10">
        <f t="shared" si="1"/>
        <v>46300</v>
      </c>
    </row>
    <row r="35" spans="2:6" ht="15" customHeight="1" x14ac:dyDescent="0.3">
      <c r="B35" s="50" t="s">
        <v>67</v>
      </c>
      <c r="C35" s="10">
        <v>0</v>
      </c>
      <c r="D35" s="11">
        <v>0</v>
      </c>
      <c r="E35" s="10">
        <f t="shared" si="0"/>
        <v>3089</v>
      </c>
      <c r="F35" s="10">
        <f t="shared" si="1"/>
        <v>46300</v>
      </c>
    </row>
    <row r="36" spans="2:6" ht="15" customHeight="1" x14ac:dyDescent="0.3">
      <c r="B36" s="50" t="s">
        <v>68</v>
      </c>
      <c r="C36" s="10">
        <v>77</v>
      </c>
      <c r="D36" s="11">
        <v>1163.5</v>
      </c>
      <c r="E36" s="10">
        <f t="shared" si="0"/>
        <v>3166</v>
      </c>
      <c r="F36" s="10">
        <f t="shared" si="1"/>
        <v>47463.5</v>
      </c>
    </row>
    <row r="37" spans="2:6" ht="15" customHeight="1" x14ac:dyDescent="0.3">
      <c r="B37" s="52" t="s">
        <v>71</v>
      </c>
      <c r="C37" s="10">
        <v>16</v>
      </c>
      <c r="D37" s="11">
        <v>240</v>
      </c>
      <c r="E37" s="10">
        <f t="shared" si="0"/>
        <v>3182</v>
      </c>
      <c r="F37" s="10">
        <f t="shared" si="1"/>
        <v>47703.5</v>
      </c>
    </row>
    <row r="38" spans="2:6" ht="15" customHeight="1" x14ac:dyDescent="0.3">
      <c r="B38" s="52" t="s">
        <v>72</v>
      </c>
      <c r="C38" s="10">
        <v>7</v>
      </c>
      <c r="D38" s="11">
        <v>105</v>
      </c>
      <c r="E38" s="10">
        <f t="shared" si="0"/>
        <v>3189</v>
      </c>
      <c r="F38" s="10">
        <f t="shared" si="1"/>
        <v>47808.5</v>
      </c>
    </row>
    <row r="39" spans="2:6" ht="15" customHeight="1" x14ac:dyDescent="0.3">
      <c r="B39" s="52" t="s">
        <v>73</v>
      </c>
      <c r="C39" s="10">
        <v>26</v>
      </c>
      <c r="D39" s="11">
        <v>534.5</v>
      </c>
      <c r="E39" s="10">
        <f t="shared" si="0"/>
        <v>3215</v>
      </c>
      <c r="F39" s="10">
        <f t="shared" si="1"/>
        <v>48343</v>
      </c>
    </row>
    <row r="40" spans="2:6" ht="15" customHeight="1" x14ac:dyDescent="0.3">
      <c r="B40" s="52" t="s">
        <v>74</v>
      </c>
      <c r="C40" s="10">
        <v>6</v>
      </c>
      <c r="D40" s="11">
        <v>90</v>
      </c>
      <c r="E40" s="10">
        <f t="shared" si="0"/>
        <v>3221</v>
      </c>
      <c r="F40" s="10">
        <f t="shared" si="1"/>
        <v>48433</v>
      </c>
    </row>
    <row r="41" spans="2:6" ht="15" customHeight="1" x14ac:dyDescent="0.3">
      <c r="B41" s="52" t="s">
        <v>75</v>
      </c>
      <c r="C41" s="15">
        <v>99</v>
      </c>
      <c r="D41" s="11">
        <v>1995</v>
      </c>
      <c r="E41" s="10">
        <f t="shared" si="0"/>
        <v>3320</v>
      </c>
      <c r="F41" s="10">
        <f t="shared" si="1"/>
        <v>50428</v>
      </c>
    </row>
    <row r="42" spans="2:6" ht="15" customHeight="1" x14ac:dyDescent="0.3">
      <c r="B42" s="52" t="s">
        <v>76</v>
      </c>
      <c r="C42" s="15">
        <v>279</v>
      </c>
      <c r="D42" s="11">
        <v>5103</v>
      </c>
      <c r="E42" s="10">
        <f t="shared" si="0"/>
        <v>3599</v>
      </c>
      <c r="F42" s="10">
        <f t="shared" si="1"/>
        <v>55531</v>
      </c>
    </row>
    <row r="43" spans="2:6" ht="15" customHeight="1" x14ac:dyDescent="0.3">
      <c r="B43" s="52" t="s">
        <v>78</v>
      </c>
      <c r="C43" s="15">
        <v>268</v>
      </c>
      <c r="D43" s="11">
        <v>4054</v>
      </c>
      <c r="E43" s="10">
        <f t="shared" si="0"/>
        <v>3867</v>
      </c>
      <c r="F43" s="10">
        <f t="shared" si="1"/>
        <v>59585</v>
      </c>
    </row>
    <row r="44" spans="2:6" ht="15" customHeight="1" x14ac:dyDescent="0.3">
      <c r="B44" s="52" t="s">
        <v>79</v>
      </c>
      <c r="C44" s="15">
        <v>148</v>
      </c>
      <c r="D44" s="11">
        <v>2492</v>
      </c>
      <c r="E44" s="10">
        <f t="shared" si="0"/>
        <v>4015</v>
      </c>
      <c r="F44" s="10">
        <f t="shared" si="1"/>
        <v>62077</v>
      </c>
    </row>
    <row r="45" spans="2:6" ht="15" customHeight="1" x14ac:dyDescent="0.3">
      <c r="B45" s="52" t="s">
        <v>83</v>
      </c>
      <c r="C45" s="15">
        <v>72</v>
      </c>
      <c r="D45" s="11">
        <v>1080</v>
      </c>
      <c r="E45" s="10">
        <f t="shared" si="0"/>
        <v>4087</v>
      </c>
      <c r="F45" s="10">
        <f t="shared" si="1"/>
        <v>63157</v>
      </c>
    </row>
    <row r="46" spans="2:6" ht="15" customHeight="1" x14ac:dyDescent="0.3">
      <c r="B46" s="52" t="s">
        <v>84</v>
      </c>
      <c r="C46" s="15">
        <v>29</v>
      </c>
      <c r="D46" s="11">
        <v>435</v>
      </c>
      <c r="E46" s="10">
        <f t="shared" si="0"/>
        <v>4116</v>
      </c>
      <c r="F46" s="10">
        <f t="shared" si="1"/>
        <v>63592</v>
      </c>
    </row>
    <row r="47" spans="2:6" ht="15" customHeight="1" x14ac:dyDescent="0.3">
      <c r="B47" s="52" t="s">
        <v>85</v>
      </c>
      <c r="C47" s="15">
        <v>47</v>
      </c>
      <c r="D47" s="11">
        <v>722</v>
      </c>
      <c r="E47" s="10">
        <f t="shared" si="0"/>
        <v>4163</v>
      </c>
      <c r="F47" s="10">
        <f t="shared" si="1"/>
        <v>64314</v>
      </c>
    </row>
    <row r="48" spans="2:6" ht="15" customHeight="1" x14ac:dyDescent="0.3">
      <c r="B48" s="52" t="s">
        <v>86</v>
      </c>
      <c r="C48" s="15">
        <v>17</v>
      </c>
      <c r="D48" s="11">
        <v>255</v>
      </c>
      <c r="E48" s="10">
        <f t="shared" si="0"/>
        <v>4180</v>
      </c>
      <c r="F48" s="10">
        <f t="shared" si="1"/>
        <v>64569</v>
      </c>
    </row>
    <row r="49" spans="2:6" ht="15" customHeight="1" x14ac:dyDescent="0.3">
      <c r="B49" s="52" t="s">
        <v>87</v>
      </c>
      <c r="C49" s="15">
        <v>38</v>
      </c>
      <c r="D49" s="11">
        <v>570</v>
      </c>
      <c r="E49" s="10">
        <f t="shared" si="0"/>
        <v>4218</v>
      </c>
      <c r="F49" s="10">
        <f t="shared" si="1"/>
        <v>65139</v>
      </c>
    </row>
    <row r="50" spans="2:6" ht="15" customHeight="1" x14ac:dyDescent="0.3">
      <c r="B50" s="52" t="s">
        <v>88</v>
      </c>
      <c r="C50" s="15">
        <v>73</v>
      </c>
      <c r="D50" s="11">
        <v>1214</v>
      </c>
      <c r="E50" s="10">
        <f t="shared" si="0"/>
        <v>4291</v>
      </c>
      <c r="F50" s="10">
        <f t="shared" si="1"/>
        <v>66353</v>
      </c>
    </row>
    <row r="51" spans="2:6" ht="15" customHeight="1" x14ac:dyDescent="0.3">
      <c r="B51" s="52" t="s">
        <v>89</v>
      </c>
      <c r="C51" s="15">
        <v>77</v>
      </c>
      <c r="D51" s="11">
        <v>1180.5</v>
      </c>
      <c r="E51" s="10">
        <f t="shared" si="0"/>
        <v>4368</v>
      </c>
      <c r="F51" s="10">
        <f t="shared" si="1"/>
        <v>67533.5</v>
      </c>
    </row>
    <row r="52" spans="2:6" ht="15" customHeight="1" x14ac:dyDescent="0.3">
      <c r="B52" s="52" t="s">
        <v>90</v>
      </c>
      <c r="C52" s="15">
        <v>92</v>
      </c>
      <c r="D52" s="11">
        <v>1405.5</v>
      </c>
      <c r="E52" s="10">
        <f t="shared" si="0"/>
        <v>4460</v>
      </c>
      <c r="F52" s="10">
        <f t="shared" si="1"/>
        <v>68939</v>
      </c>
    </row>
    <row r="53" spans="2:6" ht="15" customHeight="1" x14ac:dyDescent="0.3">
      <c r="B53" s="52" t="s">
        <v>98</v>
      </c>
      <c r="C53" s="15">
        <v>2</v>
      </c>
      <c r="D53" s="11">
        <v>30</v>
      </c>
      <c r="E53" s="10">
        <f t="shared" ref="E53:E57" si="2">+C53+E52</f>
        <v>4462</v>
      </c>
      <c r="F53" s="10">
        <f t="shared" ref="F53:F57" si="3">+D53+F52</f>
        <v>68969</v>
      </c>
    </row>
    <row r="54" spans="2:6" ht="15" customHeight="1" x14ac:dyDescent="0.3">
      <c r="B54" s="52" t="s">
        <v>99</v>
      </c>
      <c r="C54" s="15">
        <v>6</v>
      </c>
      <c r="D54" s="11">
        <v>90</v>
      </c>
      <c r="E54" s="10">
        <f t="shared" si="2"/>
        <v>4468</v>
      </c>
      <c r="F54" s="10">
        <f t="shared" si="3"/>
        <v>69059</v>
      </c>
    </row>
    <row r="55" spans="2:6" ht="15" customHeight="1" x14ac:dyDescent="0.3">
      <c r="B55" s="52" t="s">
        <v>101</v>
      </c>
      <c r="C55" s="15">
        <v>17</v>
      </c>
      <c r="D55" s="11">
        <v>255</v>
      </c>
      <c r="E55" s="10">
        <f t="shared" si="2"/>
        <v>4485</v>
      </c>
      <c r="F55" s="10">
        <f t="shared" si="3"/>
        <v>69314</v>
      </c>
    </row>
    <row r="56" spans="2:6" ht="15" customHeight="1" x14ac:dyDescent="0.3">
      <c r="B56" s="52" t="s">
        <v>102</v>
      </c>
      <c r="C56" s="15">
        <v>36</v>
      </c>
      <c r="D56" s="11">
        <v>540</v>
      </c>
      <c r="E56" s="10">
        <f t="shared" si="2"/>
        <v>4521</v>
      </c>
      <c r="F56" s="10">
        <f t="shared" si="3"/>
        <v>69854</v>
      </c>
    </row>
    <row r="57" spans="2:6" ht="15" customHeight="1" x14ac:dyDescent="0.3">
      <c r="B57" s="52" t="s">
        <v>103</v>
      </c>
      <c r="C57" s="15">
        <v>56</v>
      </c>
      <c r="D57" s="11">
        <v>840</v>
      </c>
      <c r="E57" s="10">
        <f t="shared" si="2"/>
        <v>4577</v>
      </c>
      <c r="F57" s="10">
        <f t="shared" si="3"/>
        <v>70694</v>
      </c>
    </row>
    <row r="58" spans="2:6" ht="15" customHeight="1" x14ac:dyDescent="0.3">
      <c r="B58" s="52" t="s">
        <v>104</v>
      </c>
      <c r="C58" s="15">
        <v>128</v>
      </c>
      <c r="D58" s="11">
        <v>1920</v>
      </c>
      <c r="E58" s="10">
        <f t="shared" ref="E58" si="4">+C58+E57</f>
        <v>4705</v>
      </c>
      <c r="F58" s="10">
        <f t="shared" ref="F58" si="5">+D58+F57</f>
        <v>72614</v>
      </c>
    </row>
    <row r="59" spans="2:6" ht="15" customHeight="1" x14ac:dyDescent="0.3">
      <c r="B59" s="52" t="s">
        <v>105</v>
      </c>
      <c r="C59" s="15">
        <v>70</v>
      </c>
      <c r="D59" s="11">
        <v>1050</v>
      </c>
      <c r="E59" s="10">
        <f t="shared" ref="E59:E60" si="6">+C59+E58</f>
        <v>4775</v>
      </c>
      <c r="F59" s="10">
        <f t="shared" ref="F59:F60" si="7">+D59+F58</f>
        <v>73664</v>
      </c>
    </row>
    <row r="60" spans="2:6" ht="15" customHeight="1" x14ac:dyDescent="0.3">
      <c r="B60" s="52" t="s">
        <v>106</v>
      </c>
      <c r="C60" s="15">
        <v>107</v>
      </c>
      <c r="D60" s="11">
        <v>1707</v>
      </c>
      <c r="E60" s="10">
        <f t="shared" si="6"/>
        <v>4882</v>
      </c>
      <c r="F60" s="10">
        <f t="shared" si="7"/>
        <v>75371</v>
      </c>
    </row>
    <row r="61" spans="2:6" ht="15" customHeight="1" x14ac:dyDescent="0.3">
      <c r="B61" s="52" t="s">
        <v>107</v>
      </c>
      <c r="C61" s="15">
        <v>54</v>
      </c>
      <c r="D61" s="11">
        <v>810</v>
      </c>
      <c r="E61" s="10">
        <f t="shared" ref="E61:E62" si="8">+C61+E60</f>
        <v>4936</v>
      </c>
      <c r="F61" s="10">
        <f t="shared" ref="F61:F62" si="9">+D61+F60</f>
        <v>76181</v>
      </c>
    </row>
    <row r="62" spans="2:6" ht="15" customHeight="1" x14ac:dyDescent="0.3">
      <c r="B62" s="52" t="s">
        <v>108</v>
      </c>
      <c r="C62" s="15">
        <v>1</v>
      </c>
      <c r="D62" s="11">
        <v>15</v>
      </c>
      <c r="E62" s="10">
        <f t="shared" si="8"/>
        <v>4937</v>
      </c>
      <c r="F62" s="10">
        <f t="shared" si="9"/>
        <v>76196</v>
      </c>
    </row>
    <row r="63" spans="2:6" ht="15" customHeight="1" x14ac:dyDescent="0.3">
      <c r="B63" s="52" t="s">
        <v>109</v>
      </c>
      <c r="C63" s="15">
        <v>76</v>
      </c>
      <c r="D63" s="11">
        <v>1140</v>
      </c>
      <c r="E63" s="10">
        <f t="shared" ref="E63:F64" si="10">+C63+E62</f>
        <v>5013</v>
      </c>
      <c r="F63" s="10">
        <f t="shared" si="10"/>
        <v>77336</v>
      </c>
    </row>
    <row r="64" spans="2:6" ht="15" customHeight="1" x14ac:dyDescent="0.3">
      <c r="B64" s="52" t="s">
        <v>110</v>
      </c>
      <c r="C64" s="15">
        <v>6</v>
      </c>
      <c r="D64" s="11">
        <v>90</v>
      </c>
      <c r="E64" s="10">
        <f t="shared" si="10"/>
        <v>5019</v>
      </c>
      <c r="F64" s="10">
        <f t="shared" si="10"/>
        <v>77426</v>
      </c>
    </row>
    <row r="65" spans="2:6" ht="15" customHeight="1" x14ac:dyDescent="0.3">
      <c r="B65" s="52" t="s">
        <v>111</v>
      </c>
      <c r="C65" s="15">
        <v>85</v>
      </c>
      <c r="D65" s="11">
        <v>1275</v>
      </c>
      <c r="E65" s="10">
        <f>+C65+E64</f>
        <v>5104</v>
      </c>
      <c r="F65" s="10">
        <f>+D65+F64</f>
        <v>78701</v>
      </c>
    </row>
    <row r="66" spans="2:6" ht="15" customHeight="1" x14ac:dyDescent="0.3">
      <c r="B66" s="52" t="s">
        <v>112</v>
      </c>
      <c r="C66" s="15">
        <v>38</v>
      </c>
      <c r="D66" s="11">
        <v>570</v>
      </c>
      <c r="E66" s="10">
        <f t="shared" ref="E66:E67" si="11">+C66+E65</f>
        <v>5142</v>
      </c>
      <c r="F66" s="10">
        <f t="shared" ref="F66:F67" si="12">+D66+F65</f>
        <v>79271</v>
      </c>
    </row>
    <row r="67" spans="2:6" ht="15" customHeight="1" x14ac:dyDescent="0.3">
      <c r="B67" s="52" t="s">
        <v>113</v>
      </c>
      <c r="C67" s="15">
        <v>49</v>
      </c>
      <c r="D67" s="11">
        <v>770</v>
      </c>
      <c r="E67" s="10">
        <f t="shared" si="11"/>
        <v>5191</v>
      </c>
      <c r="F67" s="10">
        <f t="shared" si="12"/>
        <v>80041</v>
      </c>
    </row>
    <row r="68" spans="2:6" ht="15" customHeight="1" x14ac:dyDescent="0.3">
      <c r="B68" s="52" t="s">
        <v>114</v>
      </c>
      <c r="C68" s="15">
        <v>0</v>
      </c>
      <c r="D68" s="11">
        <v>0</v>
      </c>
      <c r="E68" s="10">
        <f>+C68+E67</f>
        <v>5191</v>
      </c>
      <c r="F68" s="10">
        <f>+D68+F67</f>
        <v>80041</v>
      </c>
    </row>
    <row r="69" spans="2:6" ht="15" customHeight="1" x14ac:dyDescent="0.3">
      <c r="B69" s="52" t="s">
        <v>116</v>
      </c>
      <c r="C69" s="15">
        <v>0</v>
      </c>
      <c r="D69" s="11">
        <v>0</v>
      </c>
      <c r="E69" s="10">
        <f t="shared" ref="E69" si="13">+C69+E68</f>
        <v>5191</v>
      </c>
      <c r="F69" s="10">
        <f t="shared" ref="F69" si="14">+D69+F68</f>
        <v>80041</v>
      </c>
    </row>
    <row r="70" spans="2:6" ht="15" customHeight="1" x14ac:dyDescent="0.3">
      <c r="B70" s="52" t="s">
        <v>117</v>
      </c>
      <c r="C70" s="15">
        <v>19</v>
      </c>
      <c r="D70" s="11">
        <v>285</v>
      </c>
      <c r="E70" s="10">
        <f t="shared" ref="E70:E71" si="15">+C70+E69</f>
        <v>5210</v>
      </c>
      <c r="F70" s="10">
        <f t="shared" ref="F70:F71" si="16">+D70+F69</f>
        <v>80326</v>
      </c>
    </row>
    <row r="71" spans="2:6" ht="15" customHeight="1" x14ac:dyDescent="0.3">
      <c r="B71" s="52" t="s">
        <v>118</v>
      </c>
      <c r="C71" s="15">
        <v>76</v>
      </c>
      <c r="D71" s="11">
        <v>1140</v>
      </c>
      <c r="E71" s="10">
        <f t="shared" si="15"/>
        <v>5286</v>
      </c>
      <c r="F71" s="10">
        <f t="shared" si="16"/>
        <v>81466</v>
      </c>
    </row>
    <row r="72" spans="2:6" ht="15" customHeight="1" x14ac:dyDescent="0.3">
      <c r="B72" s="53" t="s">
        <v>119</v>
      </c>
      <c r="C72" s="12">
        <v>131</v>
      </c>
      <c r="D72" s="11">
        <v>1965</v>
      </c>
      <c r="E72" s="10">
        <f t="shared" ref="E72" si="17">+C72+E71</f>
        <v>5417</v>
      </c>
      <c r="F72" s="10">
        <f t="shared" ref="F72" si="18">+D72+F71</f>
        <v>83431</v>
      </c>
    </row>
    <row r="73" spans="2:6" ht="15" customHeight="1" x14ac:dyDescent="0.3">
      <c r="B73" s="53" t="s">
        <v>134</v>
      </c>
      <c r="C73" s="12">
        <v>122</v>
      </c>
      <c r="D73" s="11">
        <v>1865</v>
      </c>
      <c r="E73" s="10">
        <f t="shared" ref="E73:F74" si="19">+C73+E72</f>
        <v>5539</v>
      </c>
      <c r="F73" s="10">
        <f t="shared" si="19"/>
        <v>85296</v>
      </c>
    </row>
    <row r="74" spans="2:6" ht="15" customHeight="1" x14ac:dyDescent="0.3">
      <c r="B74" s="53" t="s">
        <v>135</v>
      </c>
      <c r="C74" s="12">
        <v>117</v>
      </c>
      <c r="D74" s="11">
        <v>1755</v>
      </c>
      <c r="E74" s="10">
        <f t="shared" si="19"/>
        <v>5656</v>
      </c>
      <c r="F74" s="10">
        <f t="shared" si="19"/>
        <v>87051</v>
      </c>
    </row>
    <row r="75" spans="2:6" ht="15" customHeight="1" x14ac:dyDescent="0.3">
      <c r="B75" s="53" t="s">
        <v>138</v>
      </c>
      <c r="C75" s="12">
        <v>24</v>
      </c>
      <c r="D75" s="11">
        <v>395</v>
      </c>
      <c r="E75" s="10">
        <f>+C75+E74</f>
        <v>5680</v>
      </c>
      <c r="F75" s="10">
        <f>+D75+F74</f>
        <v>87446</v>
      </c>
    </row>
    <row r="76" spans="2:6" ht="15" customHeight="1" x14ac:dyDescent="0.3">
      <c r="B76" s="53" t="s">
        <v>139</v>
      </c>
      <c r="C76" s="12">
        <v>26</v>
      </c>
      <c r="D76" s="11">
        <v>390</v>
      </c>
      <c r="E76" s="10">
        <f t="shared" ref="E76" si="20">+C76+E75</f>
        <v>5706</v>
      </c>
      <c r="F76" s="10">
        <f t="shared" ref="F76" si="21">+D76+F75</f>
        <v>87836</v>
      </c>
    </row>
    <row r="77" spans="2:6" ht="15" customHeight="1" x14ac:dyDescent="0.3">
      <c r="B77" s="53" t="s">
        <v>141</v>
      </c>
      <c r="C77" s="12">
        <v>24</v>
      </c>
      <c r="D77" s="11">
        <v>360</v>
      </c>
      <c r="E77" s="10">
        <f t="shared" ref="E77:E79" si="22">+C77+E76</f>
        <v>5730</v>
      </c>
      <c r="F77" s="10">
        <f t="shared" ref="F77" si="23">+D77+F76</f>
        <v>88196</v>
      </c>
    </row>
    <row r="78" spans="2:6" ht="15" customHeight="1" x14ac:dyDescent="0.3">
      <c r="B78" s="53" t="s">
        <v>142</v>
      </c>
      <c r="C78" s="12">
        <v>95</v>
      </c>
      <c r="D78" s="11">
        <v>1425</v>
      </c>
      <c r="E78" s="10">
        <f t="shared" si="22"/>
        <v>5825</v>
      </c>
      <c r="F78" s="10">
        <f>+D78+F77</f>
        <v>89621</v>
      </c>
    </row>
    <row r="79" spans="2:6" ht="15" customHeight="1" x14ac:dyDescent="0.3">
      <c r="B79" s="53" t="s">
        <v>143</v>
      </c>
      <c r="C79" s="12">
        <v>46</v>
      </c>
      <c r="D79" s="12">
        <v>690</v>
      </c>
      <c r="E79" s="37">
        <f t="shared" si="22"/>
        <v>5871</v>
      </c>
      <c r="F79" s="10">
        <f>+D79+F78</f>
        <v>90311</v>
      </c>
    </row>
    <row r="80" spans="2:6" ht="15" customHeight="1" x14ac:dyDescent="0.3">
      <c r="B80" s="53" t="s">
        <v>144</v>
      </c>
      <c r="C80" s="38">
        <v>0</v>
      </c>
      <c r="D80" s="39">
        <v>0</v>
      </c>
      <c r="E80" s="37">
        <f t="shared" ref="E80:F81" si="24">+C80+E79</f>
        <v>5871</v>
      </c>
      <c r="F80" s="10">
        <f t="shared" si="24"/>
        <v>90311</v>
      </c>
    </row>
    <row r="81" spans="2:6" ht="15.6" customHeight="1" x14ac:dyDescent="0.3">
      <c r="B81" s="53" t="s">
        <v>145</v>
      </c>
      <c r="C81" s="38">
        <v>0</v>
      </c>
      <c r="D81" s="39">
        <v>0</v>
      </c>
      <c r="E81" s="37">
        <f t="shared" si="24"/>
        <v>5871</v>
      </c>
      <c r="F81" s="10">
        <f t="shared" ref="F81" si="25">+D81+F80</f>
        <v>90311</v>
      </c>
    </row>
    <row r="82" spans="2:6" ht="15.6" customHeight="1" x14ac:dyDescent="0.3">
      <c r="B82" s="53" t="s">
        <v>146</v>
      </c>
      <c r="C82" s="38">
        <v>0</v>
      </c>
      <c r="D82" s="38">
        <v>0</v>
      </c>
      <c r="E82" s="37">
        <f t="shared" ref="E82" si="26">+C82+E81</f>
        <v>5871</v>
      </c>
      <c r="F82" s="10">
        <f t="shared" ref="F82" si="27">+D82+F81</f>
        <v>90311</v>
      </c>
    </row>
    <row r="83" spans="2:6" ht="15.6" customHeight="1" x14ac:dyDescent="0.3">
      <c r="B83" s="53" t="s">
        <v>147</v>
      </c>
      <c r="C83" s="38">
        <v>27</v>
      </c>
      <c r="D83" s="38">
        <v>405</v>
      </c>
      <c r="E83" s="37">
        <f t="shared" ref="E83" si="28">+C83+E82</f>
        <v>5898</v>
      </c>
      <c r="F83" s="10">
        <f t="shared" ref="F83" si="29">+D83+F82</f>
        <v>90716</v>
      </c>
    </row>
    <row r="84" spans="2:6" ht="15.6" customHeight="1" x14ac:dyDescent="0.3">
      <c r="B84" s="53" t="s">
        <v>156</v>
      </c>
      <c r="C84" s="38">
        <v>20</v>
      </c>
      <c r="D84" s="38">
        <v>300</v>
      </c>
      <c r="E84" s="37">
        <f t="shared" ref="E84" si="30">+C84+E83</f>
        <v>5918</v>
      </c>
      <c r="F84" s="10">
        <f>+D84+F83</f>
        <v>91016</v>
      </c>
    </row>
    <row r="85" spans="2:6" ht="15.6" customHeight="1" x14ac:dyDescent="0.3">
      <c r="B85" s="53" t="s">
        <v>157</v>
      </c>
      <c r="C85" s="38">
        <v>58</v>
      </c>
      <c r="D85" s="38">
        <v>870</v>
      </c>
      <c r="E85" s="37">
        <f t="shared" ref="E85:F86" si="31">+C85+E84</f>
        <v>5976</v>
      </c>
      <c r="F85" s="10">
        <f t="shared" si="31"/>
        <v>91886</v>
      </c>
    </row>
    <row r="86" spans="2:6" ht="15" customHeight="1" x14ac:dyDescent="0.3">
      <c r="B86" s="53" t="s">
        <v>159</v>
      </c>
      <c r="C86" s="38">
        <v>26</v>
      </c>
      <c r="D86" s="38">
        <v>390</v>
      </c>
      <c r="E86" s="37">
        <f t="shared" si="31"/>
        <v>6002</v>
      </c>
      <c r="F86" s="10">
        <f t="shared" ref="F86" si="32">+D86+F85</f>
        <v>92276</v>
      </c>
    </row>
    <row r="87" spans="2:6" ht="15" customHeight="1" x14ac:dyDescent="0.3">
      <c r="B87" s="34"/>
      <c r="C87" s="12"/>
      <c r="D87" s="12"/>
      <c r="E87" s="12"/>
      <c r="F87" s="12"/>
    </row>
    <row r="88" spans="2:6" ht="15" customHeight="1" x14ac:dyDescent="0.3">
      <c r="B88" s="34"/>
      <c r="C88" s="12"/>
      <c r="D88" s="12"/>
      <c r="E88" s="12"/>
      <c r="F88" s="12"/>
    </row>
    <row r="89" spans="2:6" ht="15" customHeight="1" x14ac:dyDescent="0.3">
      <c r="B89" s="34"/>
      <c r="C89" s="12"/>
      <c r="D89" s="12"/>
      <c r="E89" s="12"/>
      <c r="F89" s="12"/>
    </row>
    <row r="90" spans="2:6" ht="15" customHeight="1" x14ac:dyDescent="0.3">
      <c r="B90" s="34"/>
      <c r="C90" s="12"/>
      <c r="D90" s="12"/>
      <c r="E90" s="12"/>
      <c r="F90" s="12"/>
    </row>
    <row r="91" spans="2:6" ht="15" customHeight="1" x14ac:dyDescent="0.3">
      <c r="B91" s="34"/>
      <c r="C91" s="12"/>
      <c r="D91" s="12"/>
      <c r="E91" s="12"/>
      <c r="F91" s="12"/>
    </row>
    <row r="92" spans="2:6" ht="15" customHeight="1" x14ac:dyDescent="0.3">
      <c r="B92" s="34"/>
      <c r="C92" s="12"/>
      <c r="D92" s="12"/>
      <c r="E92" s="12"/>
      <c r="F92" s="12"/>
    </row>
    <row r="93" spans="2:6" ht="15" customHeight="1" x14ac:dyDescent="0.3">
      <c r="B93" s="34"/>
      <c r="C93" s="12"/>
      <c r="D93" s="12"/>
      <c r="E93" s="12"/>
      <c r="F93" s="12"/>
    </row>
    <row r="94" spans="2:6" ht="15" customHeight="1" x14ac:dyDescent="0.3">
      <c r="B94" s="34"/>
      <c r="C94" s="12"/>
      <c r="D94" s="12"/>
      <c r="E94" s="12"/>
      <c r="F94" s="12"/>
    </row>
    <row r="95" spans="2:6" x14ac:dyDescent="0.3"/>
    <row r="96" spans="2: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</sheetData>
  <mergeCells count="3">
    <mergeCell ref="E2:F2"/>
    <mergeCell ref="B2:B3"/>
    <mergeCell ref="C2:D2"/>
  </mergeCells>
  <pageMargins left="0.7" right="0.7" top="0.75" bottom="0.75" header="0.3" footer="0.3"/>
  <pageSetup paperSize="9" scale="96" orientation="portrait" r:id="rId1"/>
  <rowBreaks count="1" manualBreakCount="1">
    <brk id="50" min="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71"/>
  <sheetViews>
    <sheetView showGridLines="0" tabSelected="1" zoomScale="70" zoomScaleNormal="70" workbookViewId="0">
      <pane ySplit="4" topLeftCell="A5" activePane="bottomLeft" state="frozen"/>
      <selection pane="bottomLeft" activeCell="BG171" sqref="BG171"/>
    </sheetView>
  </sheetViews>
  <sheetFormatPr baseColWidth="10" defaultRowHeight="14.4" x14ac:dyDescent="0.3"/>
  <cols>
    <col min="1" max="1" width="9.109375" customWidth="1"/>
    <col min="3" max="3" width="7.88671875" customWidth="1"/>
    <col min="4" max="4" width="14.88671875" customWidth="1"/>
    <col min="5" max="5" width="17.44140625" customWidth="1"/>
    <col min="6" max="6" width="12.44140625" customWidth="1"/>
    <col min="7" max="7" width="14.109375" customWidth="1"/>
    <col min="8" max="8" width="18.5546875" customWidth="1"/>
    <col min="9" max="9" width="14.33203125" customWidth="1"/>
    <col min="10" max="10" width="13.109375" customWidth="1"/>
    <col min="11" max="12" width="13.5546875" customWidth="1"/>
    <col min="13" max="13" width="16.44140625" customWidth="1"/>
    <col min="14" max="14" width="15.109375" customWidth="1"/>
    <col min="15" max="15" width="10.6640625" customWidth="1"/>
    <col min="16" max="16" width="11.6640625" customWidth="1"/>
    <col min="17" max="17" width="24.5546875" customWidth="1"/>
    <col min="18" max="18" width="20.44140625" customWidth="1"/>
    <col min="20" max="20" width="10.5546875" customWidth="1"/>
    <col min="21" max="21" width="22.109375" customWidth="1"/>
    <col min="22" max="23" width="24.6640625" customWidth="1"/>
    <col min="24" max="24" width="19.5546875" customWidth="1"/>
    <col min="25" max="25" width="11" customWidth="1"/>
    <col min="26" max="26" width="12" customWidth="1"/>
    <col min="27" max="27" width="15.5546875" customWidth="1"/>
    <col min="28" max="28" width="12" customWidth="1"/>
    <col min="59" max="59" width="7.44140625" customWidth="1"/>
  </cols>
  <sheetData>
    <row r="1" spans="1:59" x14ac:dyDescent="0.3">
      <c r="A1" s="73" t="str">
        <f>"2. "&amp;Índice!B4</f>
        <v>2. PERÚ: DESEMBOLSOS MENSUALES DE BPVVRS POR DISTRITOS, AL CIERRE DE OCTUBRE DE 2021</v>
      </c>
      <c r="B1" s="74"/>
      <c r="C1" s="74"/>
      <c r="D1" s="74"/>
      <c r="E1" s="74"/>
      <c r="F1" s="74"/>
      <c r="G1" s="74"/>
      <c r="H1" s="74"/>
    </row>
    <row r="2" spans="1:59" x14ac:dyDescent="0.3">
      <c r="A2" s="79" t="s">
        <v>3</v>
      </c>
      <c r="B2" s="75" t="s">
        <v>49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22" t="s">
        <v>95</v>
      </c>
      <c r="Z2" s="78" t="s">
        <v>50</v>
      </c>
      <c r="AA2" s="71"/>
      <c r="AB2" s="71"/>
      <c r="AC2" s="71"/>
      <c r="AD2" s="71"/>
      <c r="AE2" s="71"/>
      <c r="AF2" s="71"/>
      <c r="AG2" s="71"/>
      <c r="AH2" s="71"/>
      <c r="AI2" s="71"/>
      <c r="AJ2" s="72"/>
      <c r="AK2" s="68" t="s">
        <v>153</v>
      </c>
      <c r="AL2" s="69"/>
      <c r="AM2" s="70" t="s">
        <v>120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2"/>
      <c r="BF2" s="36" t="s">
        <v>136</v>
      </c>
      <c r="BG2" s="45" t="s">
        <v>1</v>
      </c>
    </row>
    <row r="3" spans="1:59" ht="20.399999999999999" x14ac:dyDescent="0.3">
      <c r="A3" s="79"/>
      <c r="B3" s="19" t="s">
        <v>140</v>
      </c>
      <c r="C3" s="20" t="s">
        <v>35</v>
      </c>
      <c r="D3" s="20" t="s">
        <v>19</v>
      </c>
      <c r="E3" s="20" t="s">
        <v>69</v>
      </c>
      <c r="F3" s="20" t="s">
        <v>20</v>
      </c>
      <c r="G3" s="20" t="s">
        <v>42</v>
      </c>
      <c r="H3" s="20" t="s">
        <v>21</v>
      </c>
      <c r="I3" s="20" t="s">
        <v>91</v>
      </c>
      <c r="J3" s="20" t="s">
        <v>49</v>
      </c>
      <c r="K3" s="20" t="s">
        <v>80</v>
      </c>
      <c r="L3" s="20" t="s">
        <v>115</v>
      </c>
      <c r="M3" s="20" t="s">
        <v>81</v>
      </c>
      <c r="N3" s="20" t="s">
        <v>34</v>
      </c>
      <c r="O3" s="20" t="s">
        <v>92</v>
      </c>
      <c r="P3" s="20" t="s">
        <v>93</v>
      </c>
      <c r="Q3" s="20" t="s">
        <v>22</v>
      </c>
      <c r="R3" s="20" t="s">
        <v>70</v>
      </c>
      <c r="S3" s="20" t="s">
        <v>44</v>
      </c>
      <c r="T3" s="20" t="s">
        <v>77</v>
      </c>
      <c r="U3" s="20" t="s">
        <v>82</v>
      </c>
      <c r="V3" s="20" t="s">
        <v>97</v>
      </c>
      <c r="W3" s="20" t="s">
        <v>94</v>
      </c>
      <c r="X3" s="21" t="s">
        <v>96</v>
      </c>
      <c r="Y3" s="23" t="s">
        <v>29</v>
      </c>
      <c r="Z3" s="13" t="s">
        <v>52</v>
      </c>
      <c r="AA3" s="13" t="s">
        <v>54</v>
      </c>
      <c r="AB3" s="13" t="s">
        <v>51</v>
      </c>
      <c r="AC3" s="13" t="s">
        <v>55</v>
      </c>
      <c r="AD3" s="13" t="s">
        <v>56</v>
      </c>
      <c r="AE3" s="13" t="s">
        <v>57</v>
      </c>
      <c r="AF3" s="13" t="s">
        <v>63</v>
      </c>
      <c r="AG3" s="13" t="s">
        <v>58</v>
      </c>
      <c r="AH3" s="13" t="s">
        <v>64</v>
      </c>
      <c r="AI3" s="13" t="s">
        <v>65</v>
      </c>
      <c r="AJ3" s="13" t="s">
        <v>59</v>
      </c>
      <c r="AK3" s="47" t="s">
        <v>154</v>
      </c>
      <c r="AL3" s="48" t="s">
        <v>155</v>
      </c>
      <c r="AM3" s="7" t="s">
        <v>121</v>
      </c>
      <c r="AN3" s="7" t="s">
        <v>148</v>
      </c>
      <c r="AO3" s="7" t="s">
        <v>122</v>
      </c>
      <c r="AP3" s="7" t="s">
        <v>123</v>
      </c>
      <c r="AQ3" s="7" t="s">
        <v>149</v>
      </c>
      <c r="AR3" s="7" t="s">
        <v>124</v>
      </c>
      <c r="AS3" s="7" t="s">
        <v>125</v>
      </c>
      <c r="AT3" s="7" t="s">
        <v>150</v>
      </c>
      <c r="AU3" s="7" t="s">
        <v>126</v>
      </c>
      <c r="AV3" s="7" t="s">
        <v>127</v>
      </c>
      <c r="AW3" s="7" t="s">
        <v>151</v>
      </c>
      <c r="AX3" s="7" t="s">
        <v>128</v>
      </c>
      <c r="AY3" s="7" t="s">
        <v>129</v>
      </c>
      <c r="AZ3" s="7" t="s">
        <v>120</v>
      </c>
      <c r="BA3" s="7" t="s">
        <v>130</v>
      </c>
      <c r="BB3" s="7" t="s">
        <v>131</v>
      </c>
      <c r="BC3" s="7" t="s">
        <v>132</v>
      </c>
      <c r="BD3" s="7" t="s">
        <v>152</v>
      </c>
      <c r="BE3" s="35" t="s">
        <v>133</v>
      </c>
      <c r="BF3" s="7" t="s">
        <v>137</v>
      </c>
      <c r="BG3" s="46"/>
    </row>
    <row r="4" spans="1:59" x14ac:dyDescent="0.3">
      <c r="B4" s="65" t="s">
        <v>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7"/>
    </row>
    <row r="5" spans="1:59" x14ac:dyDescent="0.3">
      <c r="A5" s="25" t="s">
        <v>1</v>
      </c>
      <c r="B5" s="24">
        <f>SUM(B6:B87)</f>
        <v>13</v>
      </c>
      <c r="C5" s="24">
        <f>SUM(C6:C87)</f>
        <v>562</v>
      </c>
      <c r="D5" s="24">
        <f t="shared" ref="D5" si="0">SUM(D6:D87)</f>
        <v>379</v>
      </c>
      <c r="E5" s="24">
        <f t="shared" ref="E5" si="1">SUM(E6:E87)</f>
        <v>66</v>
      </c>
      <c r="F5" s="24">
        <f t="shared" ref="F5" si="2">SUM(F6:F87)</f>
        <v>718</v>
      </c>
      <c r="G5" s="24">
        <f t="shared" ref="G5" si="3">SUM(G6:G87)</f>
        <v>22</v>
      </c>
      <c r="H5" s="24">
        <f t="shared" ref="H5" si="4">SUM(H6:H87)</f>
        <v>97</v>
      </c>
      <c r="I5" s="24">
        <f t="shared" ref="I5" si="5">SUM(I6:I87)</f>
        <v>3</v>
      </c>
      <c r="J5" s="24">
        <f t="shared" ref="J5" si="6">SUM(J6:J87)</f>
        <v>27</v>
      </c>
      <c r="K5" s="24">
        <f t="shared" ref="K5" si="7">SUM(K6:K87)</f>
        <v>19</v>
      </c>
      <c r="L5" s="24">
        <f t="shared" ref="L5" si="8">SUM(L6:L87)</f>
        <v>40</v>
      </c>
      <c r="M5" s="24">
        <f t="shared" ref="M5" si="9">SUM(M6:M87)</f>
        <v>8</v>
      </c>
      <c r="N5" s="24">
        <f t="shared" ref="N5" si="10">SUM(N6:N87)</f>
        <v>389</v>
      </c>
      <c r="O5" s="24">
        <f t="shared" ref="O5" si="11">SUM(O6:O87)</f>
        <v>3</v>
      </c>
      <c r="P5" s="24">
        <f t="shared" ref="P5" si="12">SUM(P6:P87)</f>
        <v>7</v>
      </c>
      <c r="Q5" s="24">
        <f t="shared" ref="Q5" si="13">SUM(Q6:Q87)</f>
        <v>1144</v>
      </c>
      <c r="R5" s="24">
        <f t="shared" ref="R5" si="14">SUM(R6:R87)</f>
        <v>519</v>
      </c>
      <c r="S5" s="24">
        <f t="shared" ref="S5" si="15">SUM(S6:S87)</f>
        <v>232</v>
      </c>
      <c r="T5" s="24">
        <f t="shared" ref="T5" si="16">SUM(T6:T87)</f>
        <v>1</v>
      </c>
      <c r="U5" s="24">
        <f t="shared" ref="U5" si="17">SUM(U6:U87)</f>
        <v>25</v>
      </c>
      <c r="V5" s="24">
        <f t="shared" ref="V5" si="18">SUM(V6:V87)</f>
        <v>1</v>
      </c>
      <c r="W5" s="24">
        <f t="shared" ref="W5" si="19">SUM(W6:W87)</f>
        <v>936</v>
      </c>
      <c r="X5" s="24">
        <f t="shared" ref="X5" si="20">SUM(X6:X87)</f>
        <v>10</v>
      </c>
      <c r="Y5" s="24">
        <f t="shared" ref="Y5" si="21">SUM(Y6:Y87)</f>
        <v>242</v>
      </c>
      <c r="Z5" s="24">
        <f t="shared" ref="Z5" si="22">SUM(Z6:Z87)</f>
        <v>33</v>
      </c>
      <c r="AA5" s="24">
        <f t="shared" ref="AA5" si="23">SUM(AA6:AA87)</f>
        <v>68</v>
      </c>
      <c r="AB5" s="24">
        <f t="shared" ref="AB5" si="24">SUM(AB6:AB87)</f>
        <v>150</v>
      </c>
      <c r="AC5" s="24">
        <f t="shared" ref="AC5" si="25">SUM(AC6:AC87)</f>
        <v>41</v>
      </c>
      <c r="AD5" s="24">
        <f t="shared" ref="AD5" si="26">SUM(AD6:AD87)</f>
        <v>35</v>
      </c>
      <c r="AE5" s="24">
        <f t="shared" ref="AE5" si="27">SUM(AE6:AE87)</f>
        <v>18</v>
      </c>
      <c r="AF5" s="24">
        <f t="shared" ref="AF5" si="28">SUM(AF6:AF87)</f>
        <v>21</v>
      </c>
      <c r="AG5" s="24">
        <f t="shared" ref="AG5" si="29">SUM(AG6:AG87)</f>
        <v>37</v>
      </c>
      <c r="AH5" s="24">
        <f t="shared" ref="AH5" si="30">SUM(AH6:AH87)</f>
        <v>4</v>
      </c>
      <c r="AI5" s="24">
        <f t="shared" ref="AI5" si="31">SUM(AI6:AI87)</f>
        <v>43</v>
      </c>
      <c r="AJ5" s="24">
        <f t="shared" ref="AJ5" si="32">SUM(AJ6:AJ87)</f>
        <v>32</v>
      </c>
      <c r="AK5" s="24">
        <f t="shared" ref="AK5" si="33">SUM(AK6:AK87)</f>
        <v>2</v>
      </c>
      <c r="AL5" s="24">
        <f t="shared" ref="AL5" si="34">SUM(AL6:AL87)</f>
        <v>2</v>
      </c>
      <c r="AM5" s="24">
        <f t="shared" ref="AM5" si="35">SUM(AM6:AM87)</f>
        <v>1</v>
      </c>
      <c r="AN5" s="24">
        <f t="shared" ref="AN5" si="36">SUM(AN6:AN87)</f>
        <v>1</v>
      </c>
      <c r="AO5" s="24">
        <f t="shared" ref="AO5" si="37">SUM(AO6:AO87)</f>
        <v>1</v>
      </c>
      <c r="AP5" s="24">
        <f t="shared" ref="AP5" si="38">SUM(AP6:AP87)</f>
        <v>5</v>
      </c>
      <c r="AQ5" s="24">
        <f t="shared" ref="AQ5" si="39">SUM(AQ6:AQ87)</f>
        <v>9</v>
      </c>
      <c r="AR5" s="24">
        <f t="shared" ref="AR5" si="40">SUM(AR6:AR87)</f>
        <v>2</v>
      </c>
      <c r="AS5" s="24">
        <f t="shared" ref="AS5" si="41">SUM(AS6:AS87)</f>
        <v>3</v>
      </c>
      <c r="AT5" s="24">
        <f t="shared" ref="AT5" si="42">SUM(AT6:AT87)</f>
        <v>3</v>
      </c>
      <c r="AU5" s="24">
        <f t="shared" ref="AU5" si="43">SUM(AU6:AU87)</f>
        <v>1</v>
      </c>
      <c r="AV5" s="24">
        <f t="shared" ref="AV5" si="44">SUM(AV6:AV87)</f>
        <v>1</v>
      </c>
      <c r="AW5" s="24">
        <f t="shared" ref="AW5" si="45">SUM(AW6:AW87)</f>
        <v>5</v>
      </c>
      <c r="AX5" s="24">
        <f t="shared" ref="AX5" si="46">SUM(AX6:AX87)</f>
        <v>2</v>
      </c>
      <c r="AY5" s="24">
        <f t="shared" ref="AY5" si="47">SUM(AY6:AY87)</f>
        <v>1</v>
      </c>
      <c r="AZ5" s="24">
        <f t="shared" ref="AZ5" si="48">SUM(AZ6:AZ87)</f>
        <v>1</v>
      </c>
      <c r="BA5" s="24">
        <f t="shared" ref="BA5" si="49">SUM(BA6:BA87)</f>
        <v>11</v>
      </c>
      <c r="BB5" s="24">
        <f t="shared" ref="BB5" si="50">SUM(BB6:BB87)</f>
        <v>1</v>
      </c>
      <c r="BC5" s="24">
        <f t="shared" ref="BC5" si="51">SUM(BC6:BC87)</f>
        <v>1</v>
      </c>
      <c r="BD5" s="24">
        <f t="shared" ref="BD5" si="52">SUM(BD6:BD87)</f>
        <v>1</v>
      </c>
      <c r="BE5" s="24">
        <f t="shared" ref="BE5" si="53">SUM(BE6:BE87)</f>
        <v>2</v>
      </c>
      <c r="BF5" s="24">
        <f t="shared" ref="BF5" si="54">SUM(BF6:BF87)</f>
        <v>1</v>
      </c>
      <c r="BG5" s="24">
        <f>SUM(BG6:BG87)</f>
        <v>6002</v>
      </c>
    </row>
    <row r="6" spans="1:59" x14ac:dyDescent="0.3">
      <c r="A6" s="30" t="s">
        <v>9</v>
      </c>
      <c r="B6" s="31">
        <v>0</v>
      </c>
      <c r="C6" s="31">
        <v>0</v>
      </c>
      <c r="D6" s="31">
        <v>0</v>
      </c>
      <c r="E6" s="31">
        <v>0</v>
      </c>
      <c r="F6" s="31">
        <v>140</v>
      </c>
      <c r="G6" s="31">
        <v>0</v>
      </c>
      <c r="H6" s="31">
        <v>14</v>
      </c>
      <c r="I6" s="31">
        <v>0</v>
      </c>
      <c r="J6" s="31">
        <v>0</v>
      </c>
      <c r="K6" s="31">
        <v>0</v>
      </c>
      <c r="L6" s="31"/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3">
        <v>0</v>
      </c>
      <c r="AL6" s="17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7">
        <v>0</v>
      </c>
      <c r="BG6" s="29">
        <v>154</v>
      </c>
    </row>
    <row r="7" spans="1:59" x14ac:dyDescent="0.3">
      <c r="A7" s="26" t="s">
        <v>10</v>
      </c>
      <c r="B7" s="14">
        <v>0</v>
      </c>
      <c r="C7" s="14">
        <v>0</v>
      </c>
      <c r="D7" s="14">
        <v>22</v>
      </c>
      <c r="E7" s="14">
        <v>0</v>
      </c>
      <c r="F7" s="14">
        <v>19</v>
      </c>
      <c r="G7" s="14">
        <v>0</v>
      </c>
      <c r="H7" s="14">
        <v>3</v>
      </c>
      <c r="I7" s="14">
        <v>0</v>
      </c>
      <c r="J7" s="14">
        <v>0</v>
      </c>
      <c r="K7" s="14">
        <v>0</v>
      </c>
      <c r="L7" s="14"/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29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33">
        <v>0</v>
      </c>
      <c r="AL7" s="17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7">
        <v>0</v>
      </c>
      <c r="BG7" s="29">
        <v>44</v>
      </c>
    </row>
    <row r="8" spans="1:59" x14ac:dyDescent="0.3">
      <c r="A8" s="26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/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29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33">
        <v>0</v>
      </c>
      <c r="AL8" s="17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7">
        <v>0</v>
      </c>
      <c r="BG8" s="29">
        <v>1</v>
      </c>
    </row>
    <row r="9" spans="1:59" x14ac:dyDescent="0.3">
      <c r="A9" s="27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/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29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33">
        <v>0</v>
      </c>
      <c r="AL9" s="17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7">
        <v>0</v>
      </c>
      <c r="BG9" s="29">
        <v>0</v>
      </c>
    </row>
    <row r="10" spans="1:59" x14ac:dyDescent="0.3">
      <c r="A10" s="27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14">
        <v>0</v>
      </c>
      <c r="N10" s="14">
        <v>0</v>
      </c>
      <c r="O10" s="14">
        <v>0</v>
      </c>
      <c r="P10" s="14">
        <v>0</v>
      </c>
      <c r="Q10" s="14">
        <v>14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29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33">
        <v>0</v>
      </c>
      <c r="AL10" s="17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7">
        <v>0</v>
      </c>
      <c r="BG10" s="29">
        <v>14</v>
      </c>
    </row>
    <row r="11" spans="1:59" x14ac:dyDescent="0.3">
      <c r="A11" s="27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/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29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33">
        <v>0</v>
      </c>
      <c r="AL11" s="17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7">
        <v>0</v>
      </c>
      <c r="BG11" s="29">
        <v>0</v>
      </c>
    </row>
    <row r="12" spans="1:59" x14ac:dyDescent="0.3">
      <c r="A12" s="27" t="s">
        <v>15</v>
      </c>
      <c r="B12" s="14">
        <v>0</v>
      </c>
      <c r="C12" s="14">
        <v>0</v>
      </c>
      <c r="D12" s="14">
        <v>20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/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29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33">
        <v>0</v>
      </c>
      <c r="AL12" s="17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7">
        <v>0</v>
      </c>
      <c r="BG12" s="29">
        <v>20</v>
      </c>
    </row>
    <row r="13" spans="1:59" x14ac:dyDescent="0.3">
      <c r="A13" s="27" t="s">
        <v>16</v>
      </c>
      <c r="B13" s="14">
        <v>0</v>
      </c>
      <c r="C13" s="14">
        <v>0</v>
      </c>
      <c r="D13" s="14">
        <v>30</v>
      </c>
      <c r="E13" s="14">
        <v>0</v>
      </c>
      <c r="F13" s="14">
        <v>52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/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29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33">
        <v>0</v>
      </c>
      <c r="AL13" s="17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7">
        <v>0</v>
      </c>
      <c r="BG13" s="29">
        <v>82</v>
      </c>
    </row>
    <row r="14" spans="1:59" x14ac:dyDescent="0.3">
      <c r="A14" s="27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16</v>
      </c>
      <c r="G14" s="14">
        <v>0</v>
      </c>
      <c r="H14" s="14">
        <v>10</v>
      </c>
      <c r="I14" s="14">
        <v>0</v>
      </c>
      <c r="J14" s="14">
        <v>0</v>
      </c>
      <c r="K14" s="14">
        <v>0</v>
      </c>
      <c r="L14" s="14"/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29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33">
        <v>0</v>
      </c>
      <c r="AL14" s="17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7">
        <v>0</v>
      </c>
      <c r="BG14" s="29">
        <v>26</v>
      </c>
    </row>
    <row r="15" spans="1:59" x14ac:dyDescent="0.3">
      <c r="A15" s="27" t="s">
        <v>18</v>
      </c>
      <c r="B15" s="14">
        <v>0</v>
      </c>
      <c r="C15" s="14">
        <v>0</v>
      </c>
      <c r="D15" s="14">
        <v>13</v>
      </c>
      <c r="E15" s="14">
        <v>0</v>
      </c>
      <c r="F15" s="14">
        <v>0</v>
      </c>
      <c r="G15" s="14">
        <v>0</v>
      </c>
      <c r="H15" s="14">
        <v>10</v>
      </c>
      <c r="I15" s="14">
        <v>0</v>
      </c>
      <c r="J15" s="14">
        <v>0</v>
      </c>
      <c r="K15" s="14">
        <v>0</v>
      </c>
      <c r="L15" s="14"/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9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33">
        <v>0</v>
      </c>
      <c r="AL15" s="17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7">
        <v>0</v>
      </c>
      <c r="BG15" s="29">
        <v>23</v>
      </c>
    </row>
    <row r="16" spans="1:59" x14ac:dyDescent="0.3">
      <c r="A16" s="27" t="s">
        <v>23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4">
        <v>0</v>
      </c>
      <c r="N16" s="14">
        <v>0</v>
      </c>
      <c r="O16" s="14">
        <v>0</v>
      </c>
      <c r="P16" s="14">
        <v>0</v>
      </c>
      <c r="Q16" s="14">
        <v>16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29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33">
        <v>0</v>
      </c>
      <c r="AL16" s="17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7">
        <v>0</v>
      </c>
      <c r="BG16" s="29">
        <v>16</v>
      </c>
    </row>
    <row r="17" spans="1:59" x14ac:dyDescent="0.3">
      <c r="A17" s="27" t="s">
        <v>24</v>
      </c>
      <c r="B17" s="14">
        <v>0</v>
      </c>
      <c r="C17" s="14">
        <v>0</v>
      </c>
      <c r="D17" s="14">
        <v>15</v>
      </c>
      <c r="E17" s="14">
        <v>0</v>
      </c>
      <c r="F17" s="14">
        <v>99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>
        <v>0</v>
      </c>
      <c r="N17" s="14">
        <v>0</v>
      </c>
      <c r="O17" s="14">
        <v>0</v>
      </c>
      <c r="P17" s="14">
        <v>0</v>
      </c>
      <c r="Q17" s="14">
        <v>94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29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33">
        <v>0</v>
      </c>
      <c r="AL17" s="17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7">
        <v>0</v>
      </c>
      <c r="BG17" s="29">
        <v>208</v>
      </c>
    </row>
    <row r="18" spans="1:59" x14ac:dyDescent="0.3">
      <c r="A18" s="27" t="s">
        <v>25</v>
      </c>
      <c r="B18" s="14">
        <v>0</v>
      </c>
      <c r="C18" s="14">
        <v>0</v>
      </c>
      <c r="D18" s="14">
        <v>38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>
        <v>0</v>
      </c>
      <c r="N18" s="14">
        <v>0</v>
      </c>
      <c r="O18" s="14">
        <v>0</v>
      </c>
      <c r="P18" s="14">
        <v>0</v>
      </c>
      <c r="Q18" s="14">
        <v>74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29">
        <v>20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33">
        <v>0</v>
      </c>
      <c r="AL18" s="17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7">
        <v>0</v>
      </c>
      <c r="BG18" s="29">
        <v>132</v>
      </c>
    </row>
    <row r="19" spans="1:59" x14ac:dyDescent="0.3">
      <c r="A19" s="27" t="s">
        <v>32</v>
      </c>
      <c r="B19" s="14">
        <v>0</v>
      </c>
      <c r="C19" s="14">
        <v>0</v>
      </c>
      <c r="D19" s="14">
        <v>11</v>
      </c>
      <c r="E19" s="14">
        <v>0</v>
      </c>
      <c r="F19" s="14">
        <v>32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4">
        <v>0</v>
      </c>
      <c r="N19" s="14">
        <v>0</v>
      </c>
      <c r="O19" s="14">
        <v>0</v>
      </c>
      <c r="P19" s="14">
        <v>0</v>
      </c>
      <c r="Q19" s="14">
        <v>89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29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33">
        <v>0</v>
      </c>
      <c r="AL19" s="17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7">
        <v>0</v>
      </c>
      <c r="BG19" s="29">
        <v>132</v>
      </c>
    </row>
    <row r="20" spans="1:59" x14ac:dyDescent="0.3">
      <c r="A20" s="27" t="s">
        <v>33</v>
      </c>
      <c r="B20" s="14">
        <v>0</v>
      </c>
      <c r="C20" s="14">
        <v>0</v>
      </c>
      <c r="D20" s="14">
        <v>13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14">
        <v>0</v>
      </c>
      <c r="N20" s="14">
        <v>14</v>
      </c>
      <c r="O20" s="14">
        <v>0</v>
      </c>
      <c r="P20" s="14">
        <v>0</v>
      </c>
      <c r="Q20" s="14">
        <v>63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34</v>
      </c>
      <c r="X20" s="14">
        <v>0</v>
      </c>
      <c r="Y20" s="29">
        <v>23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33">
        <v>0</v>
      </c>
      <c r="AL20" s="17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7">
        <v>0</v>
      </c>
      <c r="BG20" s="29">
        <v>147</v>
      </c>
    </row>
    <row r="21" spans="1:59" x14ac:dyDescent="0.3">
      <c r="A21" s="27" t="s">
        <v>36</v>
      </c>
      <c r="B21" s="14">
        <v>0</v>
      </c>
      <c r="C21" s="14">
        <v>30</v>
      </c>
      <c r="D21" s="14">
        <v>18</v>
      </c>
      <c r="E21" s="14">
        <v>0</v>
      </c>
      <c r="F21" s="14">
        <v>40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4">
        <v>0</v>
      </c>
      <c r="N21" s="14">
        <v>52</v>
      </c>
      <c r="O21" s="14">
        <v>0</v>
      </c>
      <c r="P21" s="14">
        <v>0</v>
      </c>
      <c r="Q21" s="14">
        <v>26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27</v>
      </c>
      <c r="X21" s="14">
        <v>0</v>
      </c>
      <c r="Y21" s="29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33">
        <v>0</v>
      </c>
      <c r="AL21" s="17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7">
        <v>0</v>
      </c>
      <c r="BG21" s="29">
        <v>193</v>
      </c>
    </row>
    <row r="22" spans="1:59" x14ac:dyDescent="0.3">
      <c r="A22" s="27" t="s">
        <v>37</v>
      </c>
      <c r="B22" s="14">
        <v>0</v>
      </c>
      <c r="C22" s="14">
        <v>15</v>
      </c>
      <c r="D22" s="14">
        <v>18</v>
      </c>
      <c r="E22" s="14">
        <v>0</v>
      </c>
      <c r="F22" s="14">
        <v>11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14">
        <v>0</v>
      </c>
      <c r="N22" s="14">
        <v>0</v>
      </c>
      <c r="O22" s="14">
        <v>0</v>
      </c>
      <c r="P22" s="14">
        <v>0</v>
      </c>
      <c r="Q22" s="14">
        <v>122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114</v>
      </c>
      <c r="X22" s="14">
        <v>0</v>
      </c>
      <c r="Y22" s="29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33">
        <v>0</v>
      </c>
      <c r="AL22" s="17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7">
        <v>0</v>
      </c>
      <c r="BG22" s="29">
        <v>280</v>
      </c>
    </row>
    <row r="23" spans="1:59" x14ac:dyDescent="0.3">
      <c r="A23" s="27" t="s">
        <v>38</v>
      </c>
      <c r="B23" s="14">
        <v>0</v>
      </c>
      <c r="C23" s="14">
        <v>0</v>
      </c>
      <c r="D23" s="14">
        <v>17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/>
      <c r="M23" s="14">
        <v>0</v>
      </c>
      <c r="N23" s="14">
        <v>0</v>
      </c>
      <c r="O23" s="14">
        <v>0</v>
      </c>
      <c r="P23" s="14">
        <v>0</v>
      </c>
      <c r="Q23" s="14">
        <v>55</v>
      </c>
      <c r="R23" s="14">
        <v>0</v>
      </c>
      <c r="S23" s="14">
        <v>19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29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33">
        <v>0</v>
      </c>
      <c r="AL23" s="17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7">
        <v>0</v>
      </c>
      <c r="BG23" s="29">
        <v>94</v>
      </c>
    </row>
    <row r="24" spans="1:59" x14ac:dyDescent="0.3">
      <c r="A24" s="27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>
        <v>0</v>
      </c>
      <c r="N24" s="14">
        <v>3</v>
      </c>
      <c r="O24" s="14">
        <v>0</v>
      </c>
      <c r="P24" s="14">
        <v>0</v>
      </c>
      <c r="Q24" s="14">
        <v>34</v>
      </c>
      <c r="R24" s="14">
        <v>0</v>
      </c>
      <c r="S24" s="14">
        <v>4</v>
      </c>
      <c r="T24" s="14">
        <v>0</v>
      </c>
      <c r="U24" s="14">
        <v>0</v>
      </c>
      <c r="V24" s="14">
        <v>0</v>
      </c>
      <c r="W24" s="14">
        <v>44</v>
      </c>
      <c r="X24" s="14">
        <v>0</v>
      </c>
      <c r="Y24" s="29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33">
        <v>0</v>
      </c>
      <c r="AL24" s="17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7">
        <v>0</v>
      </c>
      <c r="BG24" s="29">
        <v>95</v>
      </c>
    </row>
    <row r="25" spans="1:59" x14ac:dyDescent="0.3">
      <c r="A25" s="27" t="s">
        <v>40</v>
      </c>
      <c r="B25" s="14">
        <v>0</v>
      </c>
      <c r="C25" s="14">
        <v>67</v>
      </c>
      <c r="D25" s="14">
        <v>0</v>
      </c>
      <c r="E25" s="14">
        <v>0</v>
      </c>
      <c r="F25" s="14">
        <v>10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14">
        <v>0</v>
      </c>
      <c r="N25" s="14">
        <v>0</v>
      </c>
      <c r="O25" s="14">
        <v>0</v>
      </c>
      <c r="P25" s="14">
        <v>0</v>
      </c>
      <c r="Q25" s="14">
        <v>27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8</v>
      </c>
      <c r="X25" s="14">
        <v>0</v>
      </c>
      <c r="Y25" s="29">
        <v>74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33">
        <v>0</v>
      </c>
      <c r="AL25" s="17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7">
        <v>0</v>
      </c>
      <c r="BG25" s="29">
        <v>187</v>
      </c>
    </row>
    <row r="26" spans="1:59" x14ac:dyDescent="0.3">
      <c r="A26" s="27" t="s">
        <v>41</v>
      </c>
      <c r="B26" s="14">
        <v>0</v>
      </c>
      <c r="C26" s="14">
        <v>0</v>
      </c>
      <c r="D26" s="14">
        <v>27</v>
      </c>
      <c r="E26" s="14">
        <v>0</v>
      </c>
      <c r="F26" s="14">
        <v>49</v>
      </c>
      <c r="G26" s="14">
        <v>14</v>
      </c>
      <c r="H26" s="14">
        <v>0</v>
      </c>
      <c r="I26" s="14">
        <v>0</v>
      </c>
      <c r="J26" s="14">
        <v>0</v>
      </c>
      <c r="K26" s="14">
        <v>0</v>
      </c>
      <c r="L26" s="14"/>
      <c r="M26" s="14">
        <v>0</v>
      </c>
      <c r="N26" s="14">
        <v>21</v>
      </c>
      <c r="O26" s="14">
        <v>0</v>
      </c>
      <c r="P26" s="14">
        <v>0</v>
      </c>
      <c r="Q26" s="14">
        <v>57</v>
      </c>
      <c r="R26" s="14">
        <v>0</v>
      </c>
      <c r="S26" s="14">
        <v>34</v>
      </c>
      <c r="T26" s="14">
        <v>0</v>
      </c>
      <c r="U26" s="14">
        <v>0</v>
      </c>
      <c r="V26" s="14">
        <v>0</v>
      </c>
      <c r="W26" s="14">
        <v>22</v>
      </c>
      <c r="X26" s="14">
        <v>0</v>
      </c>
      <c r="Y26" s="29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33">
        <v>0</v>
      </c>
      <c r="AL26" s="17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7">
        <v>0</v>
      </c>
      <c r="BG26" s="29">
        <v>224</v>
      </c>
    </row>
    <row r="27" spans="1:59" x14ac:dyDescent="0.3">
      <c r="A27" s="27" t="s">
        <v>43</v>
      </c>
      <c r="B27" s="14">
        <v>0</v>
      </c>
      <c r="C27" s="14">
        <v>0</v>
      </c>
      <c r="D27" s="14">
        <v>0</v>
      </c>
      <c r="E27" s="14">
        <v>0</v>
      </c>
      <c r="F27" s="14">
        <v>4</v>
      </c>
      <c r="G27" s="14">
        <v>4</v>
      </c>
      <c r="H27" s="14">
        <v>10</v>
      </c>
      <c r="I27" s="14">
        <v>0</v>
      </c>
      <c r="J27" s="14">
        <v>0</v>
      </c>
      <c r="K27" s="14">
        <v>0</v>
      </c>
      <c r="L27" s="14"/>
      <c r="M27" s="14">
        <v>0</v>
      </c>
      <c r="N27" s="14">
        <v>0</v>
      </c>
      <c r="O27" s="14">
        <v>0</v>
      </c>
      <c r="P27" s="14">
        <v>0</v>
      </c>
      <c r="Q27" s="14">
        <v>6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46</v>
      </c>
      <c r="X27" s="14">
        <v>0</v>
      </c>
      <c r="Y27" s="29">
        <v>10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33">
        <v>0</v>
      </c>
      <c r="AL27" s="17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7">
        <v>0</v>
      </c>
      <c r="BG27" s="29">
        <v>80</v>
      </c>
    </row>
    <row r="28" spans="1:59" x14ac:dyDescent="0.3">
      <c r="A28" s="27" t="s">
        <v>45</v>
      </c>
      <c r="B28" s="14">
        <v>9</v>
      </c>
      <c r="C28" s="14">
        <v>54</v>
      </c>
      <c r="D28" s="14">
        <v>24</v>
      </c>
      <c r="E28" s="14">
        <v>0</v>
      </c>
      <c r="F28" s="14">
        <v>3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>
        <v>0</v>
      </c>
      <c r="N28" s="14">
        <v>13</v>
      </c>
      <c r="O28" s="14">
        <v>0</v>
      </c>
      <c r="P28" s="14">
        <v>0</v>
      </c>
      <c r="Q28" s="14">
        <v>51</v>
      </c>
      <c r="R28" s="14">
        <v>0</v>
      </c>
      <c r="S28" s="14">
        <v>50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29">
        <v>14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33">
        <v>0</v>
      </c>
      <c r="AL28" s="17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7">
        <v>0</v>
      </c>
      <c r="BG28" s="29">
        <v>219</v>
      </c>
    </row>
    <row r="29" spans="1:59" x14ac:dyDescent="0.3">
      <c r="A29" s="27" t="s">
        <v>47</v>
      </c>
      <c r="B29" s="14">
        <v>1</v>
      </c>
      <c r="C29" s="14">
        <v>51</v>
      </c>
      <c r="D29" s="14">
        <v>0</v>
      </c>
      <c r="E29" s="14">
        <v>0</v>
      </c>
      <c r="F29" s="14">
        <v>20</v>
      </c>
      <c r="G29" s="14">
        <v>3</v>
      </c>
      <c r="H29" s="14">
        <v>10</v>
      </c>
      <c r="I29" s="14">
        <v>0</v>
      </c>
      <c r="J29" s="14">
        <v>0</v>
      </c>
      <c r="K29" s="14">
        <v>0</v>
      </c>
      <c r="L29" s="14"/>
      <c r="M29" s="14">
        <v>0</v>
      </c>
      <c r="N29" s="14">
        <v>1</v>
      </c>
      <c r="O29" s="14">
        <v>0</v>
      </c>
      <c r="P29" s="14">
        <v>0</v>
      </c>
      <c r="Q29" s="14">
        <v>12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41</v>
      </c>
      <c r="X29" s="14">
        <v>0</v>
      </c>
      <c r="Y29" s="29">
        <v>11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33">
        <v>0</v>
      </c>
      <c r="AL29" s="17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7">
        <v>0</v>
      </c>
      <c r="BG29" s="29">
        <v>150</v>
      </c>
    </row>
    <row r="30" spans="1:59" x14ac:dyDescent="0.3">
      <c r="A30" s="27" t="s">
        <v>48</v>
      </c>
      <c r="B30" s="14">
        <v>0</v>
      </c>
      <c r="C30" s="14">
        <v>23</v>
      </c>
      <c r="D30" s="14">
        <v>12</v>
      </c>
      <c r="E30" s="14">
        <v>0</v>
      </c>
      <c r="F30" s="14">
        <v>28</v>
      </c>
      <c r="G30" s="14">
        <v>0</v>
      </c>
      <c r="H30" s="14">
        <v>5</v>
      </c>
      <c r="I30" s="14">
        <v>0</v>
      </c>
      <c r="J30" s="14">
        <v>0</v>
      </c>
      <c r="K30" s="14">
        <v>0</v>
      </c>
      <c r="L30" s="14"/>
      <c r="M30" s="14">
        <v>0</v>
      </c>
      <c r="N30" s="14">
        <v>44</v>
      </c>
      <c r="O30" s="14">
        <v>0</v>
      </c>
      <c r="P30" s="14">
        <v>0</v>
      </c>
      <c r="Q30" s="14">
        <v>15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9</v>
      </c>
      <c r="X30" s="14">
        <v>0</v>
      </c>
      <c r="Y30" s="29">
        <v>3</v>
      </c>
      <c r="Z30" s="14">
        <v>17</v>
      </c>
      <c r="AA30" s="14">
        <v>0</v>
      </c>
      <c r="AB30" s="14">
        <v>40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33">
        <v>0</v>
      </c>
      <c r="AL30" s="17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7">
        <v>0</v>
      </c>
      <c r="BG30" s="29">
        <v>196</v>
      </c>
    </row>
    <row r="31" spans="1:59" x14ac:dyDescent="0.3">
      <c r="A31" s="27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14">
        <v>0</v>
      </c>
      <c r="N31" s="14">
        <v>0</v>
      </c>
      <c r="O31" s="14">
        <v>0</v>
      </c>
      <c r="P31" s="14">
        <v>0</v>
      </c>
      <c r="Q31" s="14">
        <v>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9">
        <v>0</v>
      </c>
      <c r="Z31" s="14">
        <v>2</v>
      </c>
      <c r="AA31" s="14">
        <v>8</v>
      </c>
      <c r="AB31" s="14">
        <v>18</v>
      </c>
      <c r="AC31" s="14">
        <v>34</v>
      </c>
      <c r="AD31" s="14">
        <v>9</v>
      </c>
      <c r="AE31" s="14">
        <v>4</v>
      </c>
      <c r="AF31" s="14">
        <v>0</v>
      </c>
      <c r="AG31" s="14">
        <v>5</v>
      </c>
      <c r="AH31" s="14">
        <v>0</v>
      </c>
      <c r="AI31" s="14">
        <v>0</v>
      </c>
      <c r="AJ31" s="14">
        <v>9</v>
      </c>
      <c r="AK31" s="33">
        <v>0</v>
      </c>
      <c r="AL31" s="17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7">
        <v>0</v>
      </c>
      <c r="BG31" s="29">
        <v>91</v>
      </c>
    </row>
    <row r="32" spans="1:59" x14ac:dyDescent="0.3">
      <c r="A32" s="27" t="s">
        <v>60</v>
      </c>
      <c r="B32" s="14">
        <v>0</v>
      </c>
      <c r="C32" s="14">
        <v>24</v>
      </c>
      <c r="D32" s="14">
        <v>9</v>
      </c>
      <c r="E32" s="14">
        <v>0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14">
        <v>0</v>
      </c>
      <c r="N32" s="14">
        <v>0</v>
      </c>
      <c r="O32" s="14">
        <v>0</v>
      </c>
      <c r="P32" s="14">
        <v>0</v>
      </c>
      <c r="Q32" s="14">
        <v>7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9">
        <v>0</v>
      </c>
      <c r="Z32" s="14">
        <v>0</v>
      </c>
      <c r="AA32" s="14">
        <v>8</v>
      </c>
      <c r="AB32" s="14">
        <v>0</v>
      </c>
      <c r="AC32" s="14">
        <v>0</v>
      </c>
      <c r="AD32" s="14">
        <v>4</v>
      </c>
      <c r="AE32" s="14">
        <v>2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33">
        <v>0</v>
      </c>
      <c r="AL32" s="17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7">
        <v>0</v>
      </c>
      <c r="BG32" s="29">
        <v>57</v>
      </c>
    </row>
    <row r="33" spans="1:59" x14ac:dyDescent="0.3">
      <c r="A33" s="27" t="s">
        <v>61</v>
      </c>
      <c r="B33" s="14">
        <v>0</v>
      </c>
      <c r="C33" s="14">
        <v>50</v>
      </c>
      <c r="D33" s="14">
        <v>0</v>
      </c>
      <c r="E33" s="14">
        <v>0</v>
      </c>
      <c r="F33" s="14">
        <v>7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4">
        <v>0</v>
      </c>
      <c r="N33" s="14">
        <v>0</v>
      </c>
      <c r="O33" s="14">
        <v>0</v>
      </c>
      <c r="P33" s="14">
        <v>0</v>
      </c>
      <c r="Q33" s="14">
        <v>6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29">
        <v>1</v>
      </c>
      <c r="Z33" s="14">
        <v>0</v>
      </c>
      <c r="AA33" s="14">
        <v>0</v>
      </c>
      <c r="AB33" s="14">
        <v>0</v>
      </c>
      <c r="AC33" s="14">
        <v>0</v>
      </c>
      <c r="AD33" s="14">
        <v>1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33">
        <v>0</v>
      </c>
      <c r="AL33" s="17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7">
        <v>0</v>
      </c>
      <c r="BG33" s="29">
        <v>65</v>
      </c>
    </row>
    <row r="34" spans="1:59" x14ac:dyDescent="0.3">
      <c r="A34" s="27" t="s">
        <v>62</v>
      </c>
      <c r="B34" s="14">
        <v>1</v>
      </c>
      <c r="C34" s="14">
        <v>0</v>
      </c>
      <c r="D34" s="14">
        <v>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4">
        <v>0</v>
      </c>
      <c r="N34" s="14">
        <v>41</v>
      </c>
      <c r="O34" s="14">
        <v>0</v>
      </c>
      <c r="P34" s="14">
        <v>0</v>
      </c>
      <c r="Q34" s="14">
        <v>13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29">
        <v>20</v>
      </c>
      <c r="Z34" s="14">
        <v>0</v>
      </c>
      <c r="AA34" s="14">
        <v>0</v>
      </c>
      <c r="AB34" s="14">
        <v>24</v>
      </c>
      <c r="AC34" s="14">
        <v>2</v>
      </c>
      <c r="AD34" s="14">
        <v>0</v>
      </c>
      <c r="AE34" s="14">
        <v>0</v>
      </c>
      <c r="AF34" s="14">
        <v>11</v>
      </c>
      <c r="AG34" s="14">
        <v>0</v>
      </c>
      <c r="AH34" s="14">
        <v>1</v>
      </c>
      <c r="AI34" s="14">
        <v>9</v>
      </c>
      <c r="AJ34" s="14">
        <v>0</v>
      </c>
      <c r="AK34" s="33">
        <v>0</v>
      </c>
      <c r="AL34" s="17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7">
        <v>0</v>
      </c>
      <c r="BG34" s="29">
        <v>124</v>
      </c>
    </row>
    <row r="35" spans="1:59" x14ac:dyDescent="0.3">
      <c r="A35" s="27" t="s">
        <v>66</v>
      </c>
      <c r="B35" s="14">
        <v>0</v>
      </c>
      <c r="C35" s="14">
        <v>0</v>
      </c>
      <c r="D35" s="14">
        <v>7</v>
      </c>
      <c r="E35" s="14">
        <v>0</v>
      </c>
      <c r="F35" s="14">
        <v>0</v>
      </c>
      <c r="G35" s="14">
        <v>0</v>
      </c>
      <c r="H35" s="14">
        <v>9</v>
      </c>
      <c r="I35" s="14">
        <v>0</v>
      </c>
      <c r="J35" s="14">
        <v>0</v>
      </c>
      <c r="K35" s="14">
        <v>0</v>
      </c>
      <c r="L35" s="14"/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29">
        <v>0</v>
      </c>
      <c r="Z35" s="14">
        <v>0</v>
      </c>
      <c r="AA35" s="14">
        <v>8</v>
      </c>
      <c r="AB35" s="14">
        <v>1</v>
      </c>
      <c r="AC35" s="14">
        <v>1</v>
      </c>
      <c r="AD35" s="14">
        <v>2</v>
      </c>
      <c r="AE35" s="14">
        <v>0</v>
      </c>
      <c r="AF35" s="14">
        <v>0</v>
      </c>
      <c r="AG35" s="14">
        <v>6</v>
      </c>
      <c r="AH35" s="14">
        <v>0</v>
      </c>
      <c r="AI35" s="14">
        <v>0</v>
      </c>
      <c r="AJ35" s="14">
        <v>0</v>
      </c>
      <c r="AK35" s="33">
        <v>0</v>
      </c>
      <c r="AL35" s="17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7">
        <v>0</v>
      </c>
      <c r="BG35" s="29">
        <v>35</v>
      </c>
    </row>
    <row r="36" spans="1:59" x14ac:dyDescent="0.3">
      <c r="A36" s="27" t="s">
        <v>67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29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33">
        <v>0</v>
      </c>
      <c r="AL36" s="17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7">
        <v>0</v>
      </c>
      <c r="BG36" s="29">
        <v>0</v>
      </c>
    </row>
    <row r="37" spans="1:59" x14ac:dyDescent="0.3">
      <c r="A37" s="27" t="s">
        <v>68</v>
      </c>
      <c r="B37" s="14">
        <v>0</v>
      </c>
      <c r="C37" s="14">
        <v>8</v>
      </c>
      <c r="D37" s="14">
        <v>7</v>
      </c>
      <c r="E37" s="14">
        <v>1</v>
      </c>
      <c r="F37" s="14">
        <v>0</v>
      </c>
      <c r="G37" s="14">
        <v>1</v>
      </c>
      <c r="H37" s="14">
        <v>5</v>
      </c>
      <c r="I37" s="14">
        <v>0</v>
      </c>
      <c r="J37" s="14">
        <v>1</v>
      </c>
      <c r="K37" s="14">
        <v>0</v>
      </c>
      <c r="L37" s="14"/>
      <c r="M37" s="14">
        <v>0</v>
      </c>
      <c r="N37" s="14">
        <v>1</v>
      </c>
      <c r="O37" s="14">
        <v>3</v>
      </c>
      <c r="P37" s="14">
        <v>0</v>
      </c>
      <c r="Q37" s="14">
        <v>7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4">
        <v>40</v>
      </c>
      <c r="X37" s="14">
        <v>0</v>
      </c>
      <c r="Y37" s="29">
        <v>1</v>
      </c>
      <c r="Z37" s="14">
        <v>1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33">
        <v>0</v>
      </c>
      <c r="AL37" s="17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7">
        <v>0</v>
      </c>
      <c r="BG37" s="29">
        <v>77</v>
      </c>
    </row>
    <row r="38" spans="1:59" x14ac:dyDescent="0.3">
      <c r="A38" s="27" t="s">
        <v>71</v>
      </c>
      <c r="B38" s="14">
        <v>0</v>
      </c>
      <c r="C38" s="14">
        <v>0</v>
      </c>
      <c r="D38" s="14">
        <v>0</v>
      </c>
      <c r="E38" s="14">
        <v>0</v>
      </c>
      <c r="F38" s="14">
        <v>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/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29">
        <v>7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33">
        <v>0</v>
      </c>
      <c r="AL38" s="17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7">
        <v>0</v>
      </c>
      <c r="BG38" s="29">
        <v>16</v>
      </c>
    </row>
    <row r="39" spans="1:59" x14ac:dyDescent="0.3">
      <c r="A39" s="28" t="s">
        <v>72</v>
      </c>
      <c r="B39" s="14">
        <v>0</v>
      </c>
      <c r="C39" s="14">
        <v>7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29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33">
        <v>0</v>
      </c>
      <c r="AL39" s="17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7">
        <v>0</v>
      </c>
      <c r="BG39" s="29">
        <v>7</v>
      </c>
    </row>
    <row r="40" spans="1:59" x14ac:dyDescent="0.3">
      <c r="A40" s="28" t="s">
        <v>73</v>
      </c>
      <c r="B40" s="14">
        <v>0</v>
      </c>
      <c r="C40" s="14">
        <v>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/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2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29">
        <v>0</v>
      </c>
      <c r="Z40" s="14">
        <v>0</v>
      </c>
      <c r="AA40" s="14">
        <v>3</v>
      </c>
      <c r="AB40" s="14">
        <v>8</v>
      </c>
      <c r="AC40" s="14">
        <v>0</v>
      </c>
      <c r="AD40" s="14">
        <v>0</v>
      </c>
      <c r="AE40" s="14">
        <v>2</v>
      </c>
      <c r="AF40" s="14">
        <v>0</v>
      </c>
      <c r="AG40" s="14">
        <v>2</v>
      </c>
      <c r="AH40" s="14">
        <v>0</v>
      </c>
      <c r="AI40" s="14">
        <v>0</v>
      </c>
      <c r="AJ40" s="14">
        <v>2</v>
      </c>
      <c r="AK40" s="33">
        <v>0</v>
      </c>
      <c r="AL40" s="17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7">
        <v>0</v>
      </c>
      <c r="BG40" s="29">
        <v>26</v>
      </c>
    </row>
    <row r="41" spans="1:59" x14ac:dyDescent="0.3">
      <c r="A41" s="28" t="s">
        <v>74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29">
        <v>6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33">
        <v>0</v>
      </c>
      <c r="AL41" s="17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7">
        <v>0</v>
      </c>
      <c r="BG41" s="29">
        <v>6</v>
      </c>
    </row>
    <row r="42" spans="1:59" x14ac:dyDescent="0.3">
      <c r="A42" s="28" t="s">
        <v>75</v>
      </c>
      <c r="B42" s="14">
        <v>0</v>
      </c>
      <c r="C42" s="14">
        <v>13</v>
      </c>
      <c r="D42" s="14">
        <v>13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/>
      <c r="M42" s="14">
        <v>0</v>
      </c>
      <c r="N42" s="14">
        <v>0</v>
      </c>
      <c r="O42" s="14">
        <v>0</v>
      </c>
      <c r="P42" s="14">
        <v>0</v>
      </c>
      <c r="Q42" s="14">
        <v>13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29">
        <v>0</v>
      </c>
      <c r="Z42" s="14">
        <v>0</v>
      </c>
      <c r="AA42" s="14">
        <v>0</v>
      </c>
      <c r="AB42" s="14">
        <v>34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3</v>
      </c>
      <c r="AI42" s="14">
        <v>5</v>
      </c>
      <c r="AJ42" s="14">
        <v>18</v>
      </c>
      <c r="AK42" s="33">
        <v>0</v>
      </c>
      <c r="AL42" s="17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7">
        <v>0</v>
      </c>
      <c r="BG42" s="29">
        <v>99</v>
      </c>
    </row>
    <row r="43" spans="1:59" x14ac:dyDescent="0.3">
      <c r="A43" s="28" t="s">
        <v>76</v>
      </c>
      <c r="B43" s="14">
        <v>0</v>
      </c>
      <c r="C43" s="14">
        <v>29</v>
      </c>
      <c r="D43" s="14">
        <v>8</v>
      </c>
      <c r="E43" s="14">
        <v>0</v>
      </c>
      <c r="F43" s="14">
        <v>14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4">
        <v>0</v>
      </c>
      <c r="N43" s="14">
        <v>42</v>
      </c>
      <c r="O43" s="14">
        <v>0</v>
      </c>
      <c r="P43" s="14">
        <v>0</v>
      </c>
      <c r="Q43" s="14">
        <v>62</v>
      </c>
      <c r="R43" s="14">
        <v>0</v>
      </c>
      <c r="S43" s="14">
        <v>15</v>
      </c>
      <c r="T43" s="14">
        <v>1</v>
      </c>
      <c r="U43" s="14">
        <v>0</v>
      </c>
      <c r="V43" s="14">
        <v>0</v>
      </c>
      <c r="W43" s="14">
        <v>0</v>
      </c>
      <c r="X43" s="14">
        <v>0</v>
      </c>
      <c r="Y43" s="29">
        <v>0</v>
      </c>
      <c r="Z43" s="14">
        <v>13</v>
      </c>
      <c r="AA43" s="14">
        <v>16</v>
      </c>
      <c r="AB43" s="14">
        <v>17</v>
      </c>
      <c r="AC43" s="14">
        <v>4</v>
      </c>
      <c r="AD43" s="14">
        <v>15</v>
      </c>
      <c r="AE43" s="14">
        <v>10</v>
      </c>
      <c r="AF43" s="14">
        <v>4</v>
      </c>
      <c r="AG43" s="14">
        <v>19</v>
      </c>
      <c r="AH43" s="14">
        <v>0</v>
      </c>
      <c r="AI43" s="14">
        <v>10</v>
      </c>
      <c r="AJ43" s="14">
        <v>0</v>
      </c>
      <c r="AK43" s="33">
        <v>0</v>
      </c>
      <c r="AL43" s="17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7">
        <v>0</v>
      </c>
      <c r="BG43" s="29">
        <v>279</v>
      </c>
    </row>
    <row r="44" spans="1:59" x14ac:dyDescent="0.3">
      <c r="A44" s="28" t="s">
        <v>78</v>
      </c>
      <c r="B44" s="14">
        <v>0</v>
      </c>
      <c r="C44" s="14">
        <v>42</v>
      </c>
      <c r="D44" s="14">
        <v>0</v>
      </c>
      <c r="E44" s="14">
        <v>0</v>
      </c>
      <c r="F44" s="14">
        <v>78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/>
      <c r="M44" s="14">
        <v>2</v>
      </c>
      <c r="N44" s="14">
        <v>22</v>
      </c>
      <c r="O44" s="14">
        <v>0</v>
      </c>
      <c r="P44" s="14">
        <v>0</v>
      </c>
      <c r="Q44" s="14">
        <v>97</v>
      </c>
      <c r="R44" s="14">
        <v>0</v>
      </c>
      <c r="S44" s="14">
        <v>21</v>
      </c>
      <c r="T44" s="14">
        <v>0</v>
      </c>
      <c r="U44" s="14">
        <v>1</v>
      </c>
      <c r="V44" s="14">
        <v>0</v>
      </c>
      <c r="W44" s="14">
        <v>0</v>
      </c>
      <c r="X44" s="14">
        <v>0</v>
      </c>
      <c r="Y44" s="29">
        <v>0</v>
      </c>
      <c r="Z44" s="14">
        <v>0</v>
      </c>
      <c r="AA44" s="14">
        <v>0</v>
      </c>
      <c r="AB44" s="14">
        <v>1</v>
      </c>
      <c r="AC44" s="14">
        <v>0</v>
      </c>
      <c r="AD44" s="14">
        <v>0</v>
      </c>
      <c r="AE44" s="14">
        <v>0</v>
      </c>
      <c r="AF44" s="14">
        <v>1</v>
      </c>
      <c r="AG44" s="14">
        <v>0</v>
      </c>
      <c r="AH44" s="14">
        <v>0</v>
      </c>
      <c r="AI44" s="14">
        <v>2</v>
      </c>
      <c r="AJ44" s="14">
        <v>0</v>
      </c>
      <c r="AK44" s="33">
        <v>0</v>
      </c>
      <c r="AL44" s="17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7">
        <v>0</v>
      </c>
      <c r="BG44" s="29">
        <v>268</v>
      </c>
    </row>
    <row r="45" spans="1:59" x14ac:dyDescent="0.3">
      <c r="A45" s="28" t="s">
        <v>79</v>
      </c>
      <c r="B45" s="14">
        <v>1</v>
      </c>
      <c r="C45" s="14">
        <v>0</v>
      </c>
      <c r="D45" s="14">
        <v>20</v>
      </c>
      <c r="E45" s="14">
        <v>0</v>
      </c>
      <c r="F45" s="14">
        <v>16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14">
        <v>0</v>
      </c>
      <c r="N45" s="14">
        <v>39</v>
      </c>
      <c r="O45" s="14">
        <v>0</v>
      </c>
      <c r="P45" s="14">
        <v>0</v>
      </c>
      <c r="Q45" s="14">
        <v>7</v>
      </c>
      <c r="R45" s="14">
        <v>0</v>
      </c>
      <c r="S45" s="14">
        <v>27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29">
        <v>6</v>
      </c>
      <c r="Z45" s="14">
        <v>0</v>
      </c>
      <c r="AA45" s="14">
        <v>22</v>
      </c>
      <c r="AB45" s="14">
        <v>2</v>
      </c>
      <c r="AC45" s="14">
        <v>0</v>
      </c>
      <c r="AD45" s="14">
        <v>0</v>
      </c>
      <c r="AE45" s="14">
        <v>0</v>
      </c>
      <c r="AF45" s="14">
        <v>0</v>
      </c>
      <c r="AG45" s="14">
        <v>3</v>
      </c>
      <c r="AH45" s="14">
        <v>0</v>
      </c>
      <c r="AI45" s="14">
        <v>5</v>
      </c>
      <c r="AJ45" s="14">
        <v>0</v>
      </c>
      <c r="AK45" s="33">
        <v>0</v>
      </c>
      <c r="AL45" s="17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7">
        <v>0</v>
      </c>
      <c r="BG45" s="29">
        <v>148</v>
      </c>
    </row>
    <row r="46" spans="1:59" x14ac:dyDescent="0.3">
      <c r="A46" s="28" t="s">
        <v>83</v>
      </c>
      <c r="B46" s="14">
        <v>0</v>
      </c>
      <c r="C46" s="14">
        <v>4</v>
      </c>
      <c r="D46" s="14">
        <v>0</v>
      </c>
      <c r="E46" s="14">
        <v>0</v>
      </c>
      <c r="F46" s="14">
        <v>9</v>
      </c>
      <c r="G46" s="14">
        <v>0</v>
      </c>
      <c r="H46" s="14">
        <v>21</v>
      </c>
      <c r="I46" s="14">
        <v>0</v>
      </c>
      <c r="J46" s="14">
        <v>0</v>
      </c>
      <c r="K46" s="14">
        <v>0</v>
      </c>
      <c r="L46" s="14"/>
      <c r="M46" s="14">
        <v>1</v>
      </c>
      <c r="N46" s="14">
        <v>19</v>
      </c>
      <c r="O46" s="14">
        <v>0</v>
      </c>
      <c r="P46" s="14">
        <v>0</v>
      </c>
      <c r="Q46" s="14">
        <v>7</v>
      </c>
      <c r="R46" s="14">
        <v>0</v>
      </c>
      <c r="S46" s="14">
        <v>0</v>
      </c>
      <c r="T46" s="14">
        <v>0</v>
      </c>
      <c r="U46" s="14">
        <v>11</v>
      </c>
      <c r="V46" s="14">
        <v>0</v>
      </c>
      <c r="W46" s="14">
        <v>0</v>
      </c>
      <c r="X46" s="14">
        <v>0</v>
      </c>
      <c r="Y46" s="29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33">
        <v>0</v>
      </c>
      <c r="AL46" s="17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7">
        <v>0</v>
      </c>
      <c r="BG46" s="29">
        <v>72</v>
      </c>
    </row>
    <row r="47" spans="1:59" x14ac:dyDescent="0.3">
      <c r="A47" s="28" t="s">
        <v>84</v>
      </c>
      <c r="B47" s="14">
        <v>0</v>
      </c>
      <c r="C47" s="14">
        <v>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/>
      <c r="M47" s="14">
        <v>0</v>
      </c>
      <c r="N47" s="14">
        <v>0</v>
      </c>
      <c r="O47" s="14">
        <v>0</v>
      </c>
      <c r="P47" s="14">
        <v>0</v>
      </c>
      <c r="Q47" s="14">
        <v>15</v>
      </c>
      <c r="R47" s="14">
        <v>0</v>
      </c>
      <c r="S47" s="14">
        <v>3</v>
      </c>
      <c r="T47" s="14">
        <v>0</v>
      </c>
      <c r="U47" s="14">
        <v>0</v>
      </c>
      <c r="V47" s="14">
        <v>0</v>
      </c>
      <c r="W47" s="14">
        <v>0</v>
      </c>
      <c r="X47" s="14">
        <v>5</v>
      </c>
      <c r="Y47" s="29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33">
        <v>0</v>
      </c>
      <c r="AL47" s="17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7">
        <v>0</v>
      </c>
      <c r="BG47" s="29">
        <v>29</v>
      </c>
    </row>
    <row r="48" spans="1:59" x14ac:dyDescent="0.3">
      <c r="A48" s="28" t="s">
        <v>85</v>
      </c>
      <c r="B48" s="14">
        <v>0</v>
      </c>
      <c r="C48" s="14">
        <v>6</v>
      </c>
      <c r="D48" s="14">
        <v>7</v>
      </c>
      <c r="E48" s="14">
        <v>0</v>
      </c>
      <c r="F48" s="14">
        <v>7</v>
      </c>
      <c r="G48" s="14">
        <v>0</v>
      </c>
      <c r="H48" s="14">
        <v>0</v>
      </c>
      <c r="I48" s="14">
        <v>3</v>
      </c>
      <c r="J48" s="14">
        <v>0</v>
      </c>
      <c r="K48" s="14">
        <v>1</v>
      </c>
      <c r="L48" s="14"/>
      <c r="M48" s="14">
        <v>0</v>
      </c>
      <c r="N48" s="14">
        <v>4</v>
      </c>
      <c r="O48" s="14">
        <v>0</v>
      </c>
      <c r="P48" s="14">
        <v>7</v>
      </c>
      <c r="Q48" s="14">
        <v>6</v>
      </c>
      <c r="R48" s="14">
        <v>0</v>
      </c>
      <c r="S48" s="14">
        <v>4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29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2</v>
      </c>
      <c r="AK48" s="33">
        <v>0</v>
      </c>
      <c r="AL48" s="17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7">
        <v>0</v>
      </c>
      <c r="BG48" s="29">
        <v>47</v>
      </c>
    </row>
    <row r="49" spans="1:59" x14ac:dyDescent="0.3">
      <c r="A49" s="28" t="s">
        <v>86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/>
      <c r="M49" s="14">
        <v>0</v>
      </c>
      <c r="N49" s="14">
        <v>0</v>
      </c>
      <c r="O49" s="14">
        <v>0</v>
      </c>
      <c r="P49" s="14">
        <v>0</v>
      </c>
      <c r="Q49" s="14">
        <v>11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4">
        <v>0</v>
      </c>
      <c r="X49" s="14">
        <v>5</v>
      </c>
      <c r="Y49" s="29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33">
        <v>0</v>
      </c>
      <c r="AL49" s="17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7">
        <v>0</v>
      </c>
      <c r="BG49" s="29">
        <v>17</v>
      </c>
    </row>
    <row r="50" spans="1:59" x14ac:dyDescent="0.3">
      <c r="A50" s="28" t="s">
        <v>87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22</v>
      </c>
      <c r="K50" s="14">
        <v>0</v>
      </c>
      <c r="L50" s="14"/>
      <c r="M50" s="14">
        <v>0</v>
      </c>
      <c r="N50" s="14">
        <v>0</v>
      </c>
      <c r="O50" s="14">
        <v>0</v>
      </c>
      <c r="P50" s="14">
        <v>0</v>
      </c>
      <c r="Q50" s="14">
        <v>4</v>
      </c>
      <c r="R50" s="14">
        <v>0</v>
      </c>
      <c r="S50" s="14">
        <v>0</v>
      </c>
      <c r="T50" s="14">
        <v>0</v>
      </c>
      <c r="U50" s="14">
        <v>12</v>
      </c>
      <c r="V50" s="14">
        <v>0</v>
      </c>
      <c r="W50" s="14">
        <v>0</v>
      </c>
      <c r="X50" s="14">
        <v>0</v>
      </c>
      <c r="Y50" s="29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33">
        <v>0</v>
      </c>
      <c r="AL50" s="17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7">
        <v>0</v>
      </c>
      <c r="BG50" s="29">
        <v>38</v>
      </c>
    </row>
    <row r="51" spans="1:59" x14ac:dyDescent="0.3">
      <c r="A51" s="28" t="s">
        <v>88</v>
      </c>
      <c r="B51" s="14">
        <v>0</v>
      </c>
      <c r="C51" s="14">
        <v>12</v>
      </c>
      <c r="D51" s="14">
        <v>0</v>
      </c>
      <c r="E51" s="14">
        <v>0</v>
      </c>
      <c r="F51" s="14">
        <v>3</v>
      </c>
      <c r="G51" s="14">
        <v>0</v>
      </c>
      <c r="H51" s="14">
        <v>0</v>
      </c>
      <c r="I51" s="14">
        <v>0</v>
      </c>
      <c r="J51" s="14">
        <v>4</v>
      </c>
      <c r="K51" s="14">
        <v>17</v>
      </c>
      <c r="L51" s="14"/>
      <c r="M51" s="14">
        <v>0</v>
      </c>
      <c r="N51" s="14">
        <v>0</v>
      </c>
      <c r="O51" s="14">
        <v>0</v>
      </c>
      <c r="P51" s="14">
        <v>0</v>
      </c>
      <c r="Q51" s="14">
        <v>10</v>
      </c>
      <c r="R51" s="14">
        <v>0</v>
      </c>
      <c r="S51" s="14">
        <v>12</v>
      </c>
      <c r="T51" s="14">
        <v>0</v>
      </c>
      <c r="U51" s="14">
        <v>0</v>
      </c>
      <c r="V51" s="14">
        <v>1</v>
      </c>
      <c r="W51" s="14">
        <v>0</v>
      </c>
      <c r="X51" s="14">
        <v>0</v>
      </c>
      <c r="Y51" s="29">
        <v>0</v>
      </c>
      <c r="Z51" s="14">
        <v>0</v>
      </c>
      <c r="AA51" s="14">
        <v>0</v>
      </c>
      <c r="AB51" s="14">
        <v>3</v>
      </c>
      <c r="AC51" s="14">
        <v>0</v>
      </c>
      <c r="AD51" s="14">
        <v>0</v>
      </c>
      <c r="AE51" s="14">
        <v>0</v>
      </c>
      <c r="AF51" s="14">
        <v>5</v>
      </c>
      <c r="AG51" s="14">
        <v>0</v>
      </c>
      <c r="AH51" s="14">
        <v>0</v>
      </c>
      <c r="AI51" s="14">
        <v>6</v>
      </c>
      <c r="AJ51" s="14">
        <v>0</v>
      </c>
      <c r="AK51" s="33">
        <v>0</v>
      </c>
      <c r="AL51" s="17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7">
        <v>0</v>
      </c>
      <c r="BG51" s="29">
        <v>73</v>
      </c>
    </row>
    <row r="52" spans="1:59" x14ac:dyDescent="0.3">
      <c r="A52" s="28" t="s">
        <v>89</v>
      </c>
      <c r="B52" s="14">
        <v>0</v>
      </c>
      <c r="C52" s="14">
        <v>0</v>
      </c>
      <c r="D52" s="14">
        <v>11</v>
      </c>
      <c r="E52" s="14">
        <v>0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/>
      <c r="M52" s="14">
        <v>0</v>
      </c>
      <c r="N52" s="14">
        <v>0</v>
      </c>
      <c r="O52" s="14">
        <v>0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59</v>
      </c>
      <c r="X52" s="14">
        <v>0</v>
      </c>
      <c r="Y52" s="29">
        <v>0</v>
      </c>
      <c r="Z52" s="14">
        <v>0</v>
      </c>
      <c r="AA52" s="14">
        <v>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2</v>
      </c>
      <c r="AJ52" s="14">
        <v>0</v>
      </c>
      <c r="AK52" s="33">
        <v>0</v>
      </c>
      <c r="AL52" s="17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7">
        <v>0</v>
      </c>
      <c r="BG52" s="29">
        <v>77</v>
      </c>
    </row>
    <row r="53" spans="1:59" ht="16.5" customHeight="1" x14ac:dyDescent="0.3">
      <c r="A53" s="28" t="s">
        <v>90</v>
      </c>
      <c r="B53" s="14">
        <v>0</v>
      </c>
      <c r="C53" s="14">
        <v>20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4">
        <v>0</v>
      </c>
      <c r="N53" s="14">
        <v>0</v>
      </c>
      <c r="O53" s="14">
        <v>0</v>
      </c>
      <c r="P53" s="14">
        <v>0</v>
      </c>
      <c r="Q53" s="14">
        <v>2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67</v>
      </c>
      <c r="X53" s="14">
        <v>0</v>
      </c>
      <c r="Y53" s="29">
        <v>0</v>
      </c>
      <c r="Z53" s="14">
        <v>0</v>
      </c>
      <c r="AA53" s="14">
        <v>1</v>
      </c>
      <c r="AB53" s="14">
        <v>0</v>
      </c>
      <c r="AC53" s="14">
        <v>0</v>
      </c>
      <c r="AD53" s="14">
        <v>2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33">
        <v>0</v>
      </c>
      <c r="AL53" s="17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7">
        <v>0</v>
      </c>
      <c r="BG53" s="29">
        <v>92</v>
      </c>
    </row>
    <row r="54" spans="1:59" ht="16.5" customHeight="1" x14ac:dyDescent="0.3">
      <c r="A54" s="28" t="s">
        <v>98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/>
      <c r="M54" s="14">
        <v>0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1</v>
      </c>
      <c r="V54" s="14">
        <v>0</v>
      </c>
      <c r="W54" s="14">
        <v>0</v>
      </c>
      <c r="X54" s="14">
        <v>0</v>
      </c>
      <c r="Y54" s="29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33">
        <v>0</v>
      </c>
      <c r="AL54" s="17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7">
        <v>0</v>
      </c>
      <c r="BG54" s="29">
        <v>2</v>
      </c>
    </row>
    <row r="55" spans="1:59" ht="16.5" customHeight="1" x14ac:dyDescent="0.3">
      <c r="A55" s="28" t="s">
        <v>100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/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6</v>
      </c>
      <c r="X55" s="14">
        <v>0</v>
      </c>
      <c r="Y55" s="29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33">
        <v>0</v>
      </c>
      <c r="AL55" s="17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7">
        <v>0</v>
      </c>
      <c r="BG55" s="29">
        <v>6</v>
      </c>
    </row>
    <row r="56" spans="1:59" ht="16.5" customHeight="1" x14ac:dyDescent="0.3">
      <c r="A56" s="28" t="s">
        <v>101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17</v>
      </c>
      <c r="X56" s="14">
        <v>0</v>
      </c>
      <c r="Y56" s="29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33">
        <v>0</v>
      </c>
      <c r="AL56" s="17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7">
        <v>0</v>
      </c>
      <c r="BG56" s="29">
        <v>17</v>
      </c>
    </row>
    <row r="57" spans="1:59" ht="16.5" customHeight="1" x14ac:dyDescent="0.3">
      <c r="A57" s="28" t="s">
        <v>102</v>
      </c>
      <c r="B57" s="14">
        <v>0</v>
      </c>
      <c r="C57" s="14">
        <v>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/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33</v>
      </c>
      <c r="X57" s="14">
        <v>0</v>
      </c>
      <c r="Y57" s="29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33">
        <v>0</v>
      </c>
      <c r="AL57" s="17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7">
        <v>0</v>
      </c>
      <c r="BG57" s="29">
        <v>36</v>
      </c>
    </row>
    <row r="58" spans="1:59" ht="16.5" customHeight="1" x14ac:dyDescent="0.3">
      <c r="A58" s="28" t="s">
        <v>103</v>
      </c>
      <c r="B58" s="14">
        <v>0</v>
      </c>
      <c r="C58" s="14">
        <v>6</v>
      </c>
      <c r="D58" s="14">
        <v>7</v>
      </c>
      <c r="E58" s="14">
        <v>0</v>
      </c>
      <c r="F58" s="14">
        <v>7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/>
      <c r="M58" s="14">
        <v>0</v>
      </c>
      <c r="N58" s="14">
        <v>0</v>
      </c>
      <c r="O58" s="14">
        <v>0</v>
      </c>
      <c r="P58" s="14">
        <v>0</v>
      </c>
      <c r="Q58" s="14">
        <v>16</v>
      </c>
      <c r="R58" s="14">
        <v>0</v>
      </c>
      <c r="S58" s="14">
        <v>10</v>
      </c>
      <c r="T58" s="14">
        <v>0</v>
      </c>
      <c r="U58" s="14">
        <v>0</v>
      </c>
      <c r="V58" s="14">
        <v>0</v>
      </c>
      <c r="W58" s="14">
        <v>3</v>
      </c>
      <c r="X58" s="14">
        <v>0</v>
      </c>
      <c r="Y58" s="29">
        <v>7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33">
        <v>0</v>
      </c>
      <c r="AL58" s="17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7">
        <v>0</v>
      </c>
      <c r="BG58" s="29">
        <v>56</v>
      </c>
    </row>
    <row r="59" spans="1:59" ht="16.5" customHeight="1" x14ac:dyDescent="0.3">
      <c r="A59" s="28" t="s">
        <v>104</v>
      </c>
      <c r="B59" s="14">
        <v>0</v>
      </c>
      <c r="C59" s="14">
        <v>10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/>
      <c r="M59" s="14">
        <v>0</v>
      </c>
      <c r="N59" s="14">
        <v>13</v>
      </c>
      <c r="O59" s="14">
        <v>0</v>
      </c>
      <c r="P59" s="14">
        <v>0</v>
      </c>
      <c r="Q59" s="14">
        <v>0</v>
      </c>
      <c r="R59" s="14">
        <v>28</v>
      </c>
      <c r="S59" s="14">
        <v>2</v>
      </c>
      <c r="T59" s="14">
        <v>0</v>
      </c>
      <c r="U59" s="14">
        <v>0</v>
      </c>
      <c r="V59" s="14">
        <v>0</v>
      </c>
      <c r="W59" s="14">
        <v>71</v>
      </c>
      <c r="X59" s="14">
        <v>0</v>
      </c>
      <c r="Y59" s="29">
        <v>4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33">
        <v>0</v>
      </c>
      <c r="AL59" s="17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7">
        <v>0</v>
      </c>
      <c r="BG59" s="29">
        <v>128</v>
      </c>
    </row>
    <row r="60" spans="1:59" ht="16.5" customHeight="1" x14ac:dyDescent="0.3">
      <c r="A60" s="28" t="s">
        <v>105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/>
      <c r="M60" s="14">
        <v>0</v>
      </c>
      <c r="N60" s="14">
        <v>0</v>
      </c>
      <c r="O60" s="14">
        <v>0</v>
      </c>
      <c r="P60" s="14">
        <v>0</v>
      </c>
      <c r="Q60" s="14">
        <v>2</v>
      </c>
      <c r="R60" s="14">
        <v>52</v>
      </c>
      <c r="S60" s="14">
        <v>1</v>
      </c>
      <c r="T60" s="14">
        <v>0</v>
      </c>
      <c r="U60" s="14">
        <v>0</v>
      </c>
      <c r="V60" s="14">
        <v>0</v>
      </c>
      <c r="W60" s="14">
        <v>15</v>
      </c>
      <c r="X60" s="14">
        <v>0</v>
      </c>
      <c r="Y60" s="29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33">
        <v>0</v>
      </c>
      <c r="AL60" s="17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7">
        <v>0</v>
      </c>
      <c r="BG60" s="29">
        <v>70</v>
      </c>
    </row>
    <row r="61" spans="1:59" ht="16.5" customHeight="1" x14ac:dyDescent="0.3">
      <c r="A61" s="28" t="s">
        <v>106</v>
      </c>
      <c r="B61" s="14">
        <v>0</v>
      </c>
      <c r="C61" s="14">
        <v>0</v>
      </c>
      <c r="D61" s="14">
        <v>0</v>
      </c>
      <c r="E61" s="14">
        <v>22</v>
      </c>
      <c r="F61" s="14">
        <v>8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/>
      <c r="M61" s="14">
        <v>0</v>
      </c>
      <c r="N61" s="14">
        <v>0</v>
      </c>
      <c r="O61" s="14">
        <v>0</v>
      </c>
      <c r="P61" s="14">
        <v>0</v>
      </c>
      <c r="Q61" s="14">
        <v>11</v>
      </c>
      <c r="R61" s="14">
        <v>35</v>
      </c>
      <c r="S61" s="14">
        <v>0</v>
      </c>
      <c r="T61" s="14">
        <v>0</v>
      </c>
      <c r="U61" s="14">
        <v>0</v>
      </c>
      <c r="V61" s="14">
        <v>0</v>
      </c>
      <c r="W61" s="14">
        <v>19</v>
      </c>
      <c r="X61" s="14">
        <v>0</v>
      </c>
      <c r="Y61" s="29">
        <v>0</v>
      </c>
      <c r="Z61" s="14">
        <v>0</v>
      </c>
      <c r="AA61" s="14">
        <v>1</v>
      </c>
      <c r="AB61" s="14">
        <v>2</v>
      </c>
      <c r="AC61" s="14">
        <v>0</v>
      </c>
      <c r="AD61" s="14">
        <v>2</v>
      </c>
      <c r="AE61" s="14">
        <v>0</v>
      </c>
      <c r="AF61" s="14">
        <v>0</v>
      </c>
      <c r="AG61" s="14">
        <v>2</v>
      </c>
      <c r="AH61" s="14">
        <v>0</v>
      </c>
      <c r="AI61" s="14">
        <v>4</v>
      </c>
      <c r="AJ61" s="14">
        <v>1</v>
      </c>
      <c r="AK61" s="33">
        <v>0</v>
      </c>
      <c r="AL61" s="17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7">
        <v>0</v>
      </c>
      <c r="BG61" s="29">
        <v>107</v>
      </c>
    </row>
    <row r="62" spans="1:59" ht="16.5" customHeight="1" x14ac:dyDescent="0.3">
      <c r="A62" s="28" t="s">
        <v>107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/>
      <c r="M62" s="14">
        <v>0</v>
      </c>
      <c r="N62" s="14">
        <v>0</v>
      </c>
      <c r="O62" s="14">
        <v>0</v>
      </c>
      <c r="P62" s="14">
        <v>0</v>
      </c>
      <c r="Q62" s="14">
        <v>11</v>
      </c>
      <c r="R62" s="14">
        <v>43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29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33">
        <v>0</v>
      </c>
      <c r="AL62" s="17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7">
        <v>0</v>
      </c>
      <c r="BG62" s="29">
        <v>54</v>
      </c>
    </row>
    <row r="63" spans="1:59" ht="16.5" customHeight="1" x14ac:dyDescent="0.3">
      <c r="A63" s="28" t="s">
        <v>108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/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</v>
      </c>
      <c r="X63" s="14">
        <v>0</v>
      </c>
      <c r="Y63" s="29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33">
        <v>0</v>
      </c>
      <c r="AL63" s="17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7">
        <v>0</v>
      </c>
      <c r="BG63" s="29">
        <v>1</v>
      </c>
    </row>
    <row r="64" spans="1:59" ht="16.5" customHeight="1" x14ac:dyDescent="0.3">
      <c r="A64" s="28" t="s">
        <v>109</v>
      </c>
      <c r="B64" s="14">
        <v>0</v>
      </c>
      <c r="C64" s="14">
        <v>0</v>
      </c>
      <c r="D64" s="14">
        <v>0</v>
      </c>
      <c r="E64" s="14">
        <v>23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/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13</v>
      </c>
      <c r="T64" s="14">
        <v>0</v>
      </c>
      <c r="U64" s="14">
        <v>0</v>
      </c>
      <c r="V64" s="14">
        <v>0</v>
      </c>
      <c r="W64" s="14">
        <v>40</v>
      </c>
      <c r="X64" s="14">
        <v>0</v>
      </c>
      <c r="Y64" s="29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33">
        <v>0</v>
      </c>
      <c r="AL64" s="17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7">
        <v>0</v>
      </c>
      <c r="BG64" s="29">
        <v>76</v>
      </c>
    </row>
    <row r="65" spans="1:59" ht="16.5" customHeight="1" x14ac:dyDescent="0.3">
      <c r="A65" s="28" t="s">
        <v>110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/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6</v>
      </c>
      <c r="X65" s="14">
        <v>0</v>
      </c>
      <c r="Y65" s="29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33">
        <v>0</v>
      </c>
      <c r="AL65" s="17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7">
        <v>0</v>
      </c>
      <c r="BG65" s="29">
        <v>6</v>
      </c>
    </row>
    <row r="66" spans="1:59" ht="16.5" customHeight="1" x14ac:dyDescent="0.3">
      <c r="A66" s="28" t="s">
        <v>111</v>
      </c>
      <c r="B66" s="14">
        <v>0</v>
      </c>
      <c r="C66" s="14">
        <v>11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/>
      <c r="M66" s="14">
        <v>0</v>
      </c>
      <c r="N66" s="14">
        <v>0</v>
      </c>
      <c r="O66" s="14">
        <v>0</v>
      </c>
      <c r="P66" s="14">
        <v>0</v>
      </c>
      <c r="Q66" s="14">
        <v>25</v>
      </c>
      <c r="R66" s="14">
        <v>41</v>
      </c>
      <c r="S66" s="14">
        <v>4</v>
      </c>
      <c r="T66" s="14">
        <v>0</v>
      </c>
      <c r="U66" s="14">
        <v>0</v>
      </c>
      <c r="V66" s="14">
        <v>0</v>
      </c>
      <c r="W66" s="14">
        <v>4</v>
      </c>
      <c r="X66" s="14">
        <v>0</v>
      </c>
      <c r="Y66" s="29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33">
        <v>0</v>
      </c>
      <c r="AL66" s="17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7">
        <v>0</v>
      </c>
      <c r="BG66" s="29">
        <v>85</v>
      </c>
    </row>
    <row r="67" spans="1:59" ht="16.5" customHeight="1" x14ac:dyDescent="0.3">
      <c r="A67" s="28" t="s">
        <v>112</v>
      </c>
      <c r="B67" s="14">
        <v>0</v>
      </c>
      <c r="C67" s="14">
        <v>11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9</v>
      </c>
      <c r="M67" s="14">
        <v>3</v>
      </c>
      <c r="N67" s="14">
        <v>0</v>
      </c>
      <c r="O67" s="14">
        <v>0</v>
      </c>
      <c r="P67" s="14">
        <v>0</v>
      </c>
      <c r="Q67" s="14">
        <v>0</v>
      </c>
      <c r="R67" s="14">
        <v>15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29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33">
        <v>0</v>
      </c>
      <c r="AL67" s="17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7">
        <v>0</v>
      </c>
      <c r="BG67" s="29">
        <v>38</v>
      </c>
    </row>
    <row r="68" spans="1:59" ht="16.5" customHeight="1" x14ac:dyDescent="0.3">
      <c r="A68" s="28" t="s">
        <v>113</v>
      </c>
      <c r="B68" s="14">
        <v>0</v>
      </c>
      <c r="C68" s="14">
        <v>26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/>
      <c r="M68" s="14">
        <v>0</v>
      </c>
      <c r="N68" s="14">
        <v>13</v>
      </c>
      <c r="O68" s="14">
        <v>0</v>
      </c>
      <c r="P68" s="14">
        <v>0</v>
      </c>
      <c r="Q68" s="14">
        <v>0</v>
      </c>
      <c r="R68" s="14">
        <v>10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29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33">
        <v>0</v>
      </c>
      <c r="AL68" s="17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7">
        <v>0</v>
      </c>
      <c r="BG68" s="29">
        <v>49</v>
      </c>
    </row>
    <row r="69" spans="1:59" ht="16.5" customHeight="1" x14ac:dyDescent="0.3">
      <c r="A69" s="28" t="s">
        <v>114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/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29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33">
        <v>0</v>
      </c>
      <c r="AL69" s="17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7">
        <v>0</v>
      </c>
      <c r="BG69" s="29">
        <v>0</v>
      </c>
    </row>
    <row r="70" spans="1:59" ht="16.5" customHeight="1" x14ac:dyDescent="0.3">
      <c r="A70" s="28" t="s">
        <v>116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/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29">
        <v>0</v>
      </c>
      <c r="Z70" s="33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33">
        <v>0</v>
      </c>
      <c r="AL70" s="17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7">
        <v>0</v>
      </c>
      <c r="BG70" s="29">
        <v>0</v>
      </c>
    </row>
    <row r="71" spans="1:59" ht="16.5" customHeight="1" x14ac:dyDescent="0.3">
      <c r="A71" s="26" t="s">
        <v>117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7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29">
        <v>12</v>
      </c>
      <c r="Z71" s="33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/>
      <c r="AJ71" s="14">
        <v>0</v>
      </c>
      <c r="AK71" s="33">
        <v>0</v>
      </c>
      <c r="AL71" s="17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7">
        <v>0</v>
      </c>
      <c r="BG71" s="29">
        <v>19</v>
      </c>
    </row>
    <row r="72" spans="1:59" ht="16.5" customHeight="1" x14ac:dyDescent="0.3">
      <c r="A72" s="27" t="s">
        <v>118</v>
      </c>
      <c r="B72" s="14">
        <v>0</v>
      </c>
      <c r="C72" s="14">
        <v>27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8</v>
      </c>
      <c r="O72" s="14">
        <v>0</v>
      </c>
      <c r="P72" s="14">
        <v>0</v>
      </c>
      <c r="Q72" s="14">
        <v>0</v>
      </c>
      <c r="R72" s="14">
        <v>41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29">
        <v>0</v>
      </c>
      <c r="Z72" s="33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33">
        <v>0</v>
      </c>
      <c r="AL72" s="17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7">
        <v>0</v>
      </c>
      <c r="BG72" s="29">
        <v>76</v>
      </c>
    </row>
    <row r="73" spans="1:59" ht="16.5" customHeight="1" x14ac:dyDescent="0.3">
      <c r="A73" s="27" t="s">
        <v>119</v>
      </c>
      <c r="B73" s="14">
        <v>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18</v>
      </c>
      <c r="M73" s="14">
        <v>0</v>
      </c>
      <c r="N73" s="14">
        <v>24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58</v>
      </c>
      <c r="X73" s="14">
        <v>0</v>
      </c>
      <c r="Y73" s="29">
        <v>1</v>
      </c>
      <c r="Z73" s="33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33">
        <v>0</v>
      </c>
      <c r="AL73" s="17">
        <v>0</v>
      </c>
      <c r="AM73" s="14">
        <v>1</v>
      </c>
      <c r="AN73" s="14">
        <v>0</v>
      </c>
      <c r="AO73" s="14">
        <v>1</v>
      </c>
      <c r="AP73" s="14">
        <v>2</v>
      </c>
      <c r="AQ73" s="14">
        <v>0</v>
      </c>
      <c r="AR73" s="14">
        <v>2</v>
      </c>
      <c r="AS73" s="14">
        <v>3</v>
      </c>
      <c r="AT73" s="14">
        <v>0</v>
      </c>
      <c r="AU73" s="14">
        <v>1</v>
      </c>
      <c r="AV73" s="14">
        <v>1</v>
      </c>
      <c r="AW73" s="14">
        <v>0</v>
      </c>
      <c r="AX73" s="14">
        <v>2</v>
      </c>
      <c r="AY73" s="14">
        <v>1</v>
      </c>
      <c r="AZ73" s="14">
        <v>1</v>
      </c>
      <c r="BA73" s="14">
        <v>10</v>
      </c>
      <c r="BB73" s="14">
        <v>1</v>
      </c>
      <c r="BC73" s="14">
        <v>1</v>
      </c>
      <c r="BD73" s="14">
        <v>0</v>
      </c>
      <c r="BE73" s="14">
        <v>2</v>
      </c>
      <c r="BF73" s="17">
        <v>0</v>
      </c>
      <c r="BG73" s="29">
        <v>131</v>
      </c>
    </row>
    <row r="74" spans="1:59" ht="16.5" customHeight="1" x14ac:dyDescent="0.3">
      <c r="A74" s="27" t="s">
        <v>134</v>
      </c>
      <c r="B74" s="14">
        <v>0</v>
      </c>
      <c r="C74" s="14">
        <v>0</v>
      </c>
      <c r="D74" s="14">
        <v>10</v>
      </c>
      <c r="E74" s="14">
        <v>0</v>
      </c>
      <c r="F74" s="14">
        <v>16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13</v>
      </c>
      <c r="M74" s="14">
        <v>2</v>
      </c>
      <c r="N74" s="14">
        <v>14</v>
      </c>
      <c r="O74" s="14">
        <v>0</v>
      </c>
      <c r="P74" s="14">
        <v>0</v>
      </c>
      <c r="Q74" s="14">
        <v>25</v>
      </c>
      <c r="R74" s="14">
        <v>27</v>
      </c>
      <c r="S74" s="14">
        <v>0</v>
      </c>
      <c r="T74" s="14">
        <v>0</v>
      </c>
      <c r="U74" s="14">
        <v>0</v>
      </c>
      <c r="V74" s="14">
        <v>0</v>
      </c>
      <c r="W74" s="14">
        <v>4</v>
      </c>
      <c r="X74" s="14">
        <v>0</v>
      </c>
      <c r="Y74" s="29">
        <v>11</v>
      </c>
      <c r="Z74" s="33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33">
        <v>0</v>
      </c>
      <c r="AL74" s="17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7">
        <v>0</v>
      </c>
      <c r="BG74" s="29">
        <v>122</v>
      </c>
    </row>
    <row r="75" spans="1:59" ht="16.5" customHeight="1" x14ac:dyDescent="0.3">
      <c r="A75" s="27" t="s">
        <v>135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45</v>
      </c>
      <c r="S75" s="14">
        <v>0</v>
      </c>
      <c r="T75" s="14">
        <v>0</v>
      </c>
      <c r="U75" s="14">
        <v>0</v>
      </c>
      <c r="V75" s="14">
        <v>0</v>
      </c>
      <c r="W75" s="14">
        <v>60</v>
      </c>
      <c r="X75" s="14">
        <v>0</v>
      </c>
      <c r="Y75" s="29">
        <v>11</v>
      </c>
      <c r="Z75" s="33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33">
        <v>0</v>
      </c>
      <c r="AL75" s="17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7">
        <v>1</v>
      </c>
      <c r="BG75" s="29">
        <v>117</v>
      </c>
    </row>
    <row r="76" spans="1:59" ht="16.5" customHeight="1" x14ac:dyDescent="0.3">
      <c r="A76" s="27" t="s">
        <v>138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8</v>
      </c>
      <c r="S76" s="14">
        <v>0</v>
      </c>
      <c r="T76" s="14">
        <v>0</v>
      </c>
      <c r="U76" s="14">
        <v>0</v>
      </c>
      <c r="V76" s="14">
        <v>0</v>
      </c>
      <c r="W76" s="14">
        <v>16</v>
      </c>
      <c r="X76" s="14">
        <v>0</v>
      </c>
      <c r="Y76" s="29">
        <v>0</v>
      </c>
      <c r="Z76" s="33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33">
        <v>0</v>
      </c>
      <c r="AL76" s="17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7">
        <v>0</v>
      </c>
      <c r="BG76" s="29">
        <v>24</v>
      </c>
    </row>
    <row r="77" spans="1:59" ht="16.5" customHeight="1" x14ac:dyDescent="0.3">
      <c r="A77" s="27" t="s">
        <v>139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26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29">
        <v>0</v>
      </c>
      <c r="Z77" s="33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33">
        <v>0</v>
      </c>
      <c r="AL77" s="17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7">
        <v>0</v>
      </c>
      <c r="BG77" s="29">
        <v>26</v>
      </c>
    </row>
    <row r="78" spans="1:59" ht="16.5" customHeight="1" x14ac:dyDescent="0.3">
      <c r="A78" s="27" t="s">
        <v>141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24</v>
      </c>
      <c r="X78" s="14">
        <v>0</v>
      </c>
      <c r="Y78" s="29">
        <v>0</v>
      </c>
      <c r="Z78" s="33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33">
        <v>0</v>
      </c>
      <c r="AL78" s="17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7">
        <v>0</v>
      </c>
      <c r="BG78" s="29">
        <v>24</v>
      </c>
    </row>
    <row r="79" spans="1:59" ht="16.5" customHeight="1" x14ac:dyDescent="0.3">
      <c r="A79" s="27" t="s">
        <v>142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69</v>
      </c>
      <c r="S79" s="14">
        <v>9</v>
      </c>
      <c r="T79" s="14">
        <v>0</v>
      </c>
      <c r="U79" s="14">
        <v>0</v>
      </c>
      <c r="V79" s="14">
        <v>0</v>
      </c>
      <c r="W79" s="14">
        <v>17</v>
      </c>
      <c r="X79" s="14">
        <v>0</v>
      </c>
      <c r="Y79" s="29">
        <v>0</v>
      </c>
      <c r="Z79" s="33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33">
        <v>0</v>
      </c>
      <c r="AL79" s="17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7">
        <v>0</v>
      </c>
      <c r="BG79" s="29">
        <v>95</v>
      </c>
    </row>
    <row r="80" spans="1:59" ht="16.5" customHeight="1" x14ac:dyDescent="0.3">
      <c r="A80" s="40" t="s">
        <v>143</v>
      </c>
      <c r="B80" s="14">
        <v>0</v>
      </c>
      <c r="C80" s="14">
        <v>0</v>
      </c>
      <c r="D80" s="14">
        <v>0</v>
      </c>
      <c r="E80" s="14">
        <v>0</v>
      </c>
      <c r="F80" s="14">
        <v>3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25</v>
      </c>
      <c r="S80" s="14">
        <v>0</v>
      </c>
      <c r="T80" s="14">
        <v>0</v>
      </c>
      <c r="U80" s="14">
        <v>0</v>
      </c>
      <c r="V80" s="14">
        <v>0</v>
      </c>
      <c r="W80" s="14">
        <v>18</v>
      </c>
      <c r="X80" s="14">
        <v>0</v>
      </c>
      <c r="Y80" s="29">
        <v>0</v>
      </c>
      <c r="Z80" s="33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33">
        <v>0</v>
      </c>
      <c r="AL80" s="17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7">
        <v>0</v>
      </c>
      <c r="BG80" s="29">
        <f>+SUM(B80:BF80)</f>
        <v>46</v>
      </c>
    </row>
    <row r="81" spans="1:59" ht="16.5" customHeight="1" x14ac:dyDescent="0.3">
      <c r="A81" s="40" t="s">
        <v>144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29">
        <v>0</v>
      </c>
      <c r="Z81" s="33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33">
        <v>0</v>
      </c>
      <c r="AL81" s="17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7">
        <v>0</v>
      </c>
      <c r="BG81" s="29">
        <f>+SUM(B81:BF81)</f>
        <v>0</v>
      </c>
    </row>
    <row r="82" spans="1:59" s="14" customFormat="1" ht="16.5" customHeight="1" x14ac:dyDescent="0.3">
      <c r="A82" s="40" t="s">
        <v>145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29">
        <v>0</v>
      </c>
      <c r="Z82" s="33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33">
        <v>0</v>
      </c>
      <c r="AL82" s="17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7">
        <v>0</v>
      </c>
      <c r="BG82" s="29">
        <f>+SUM(B82:BF82)</f>
        <v>0</v>
      </c>
    </row>
    <row r="83" spans="1:59" s="14" customFormat="1" ht="16.5" customHeight="1" x14ac:dyDescent="0.3">
      <c r="A83" s="40" t="s">
        <v>146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29">
        <v>0</v>
      </c>
      <c r="Z83" s="33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33">
        <v>0</v>
      </c>
      <c r="AL83" s="17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7">
        <v>0</v>
      </c>
      <c r="BG83" s="29">
        <f>+SUM(B83:BF83)</f>
        <v>0</v>
      </c>
    </row>
    <row r="84" spans="1:59" s="14" customFormat="1" ht="16.5" customHeight="1" x14ac:dyDescent="0.3">
      <c r="A84" s="40" t="s">
        <v>147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29">
        <v>0</v>
      </c>
      <c r="Z84" s="33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33">
        <v>2</v>
      </c>
      <c r="AL84" s="17">
        <v>2</v>
      </c>
      <c r="AM84" s="14">
        <v>0</v>
      </c>
      <c r="AN84" s="14">
        <v>1</v>
      </c>
      <c r="AO84" s="14">
        <v>0</v>
      </c>
      <c r="AP84" s="14">
        <v>3</v>
      </c>
      <c r="AQ84" s="14">
        <v>9</v>
      </c>
      <c r="AR84" s="14">
        <v>0</v>
      </c>
      <c r="AS84" s="14">
        <v>0</v>
      </c>
      <c r="AT84" s="14">
        <v>3</v>
      </c>
      <c r="AU84" s="14">
        <v>0</v>
      </c>
      <c r="AV84" s="14">
        <v>0</v>
      </c>
      <c r="AW84" s="14">
        <v>5</v>
      </c>
      <c r="AX84" s="14">
        <v>0</v>
      </c>
      <c r="AY84" s="14">
        <v>0</v>
      </c>
      <c r="AZ84" s="14">
        <v>0</v>
      </c>
      <c r="BA84" s="14">
        <v>1</v>
      </c>
      <c r="BB84" s="14">
        <v>0</v>
      </c>
      <c r="BC84" s="14">
        <v>0</v>
      </c>
      <c r="BD84" s="14">
        <v>1</v>
      </c>
      <c r="BE84" s="14">
        <v>0</v>
      </c>
      <c r="BF84" s="17">
        <v>0</v>
      </c>
      <c r="BG84" s="29">
        <f>+SUM(B84:BF84)</f>
        <v>27</v>
      </c>
    </row>
    <row r="85" spans="1:59" s="14" customFormat="1" ht="16.5" customHeight="1" x14ac:dyDescent="0.3">
      <c r="A85" s="40" t="s">
        <v>156</v>
      </c>
      <c r="B85" s="14">
        <v>0</v>
      </c>
      <c r="C85" s="14">
        <v>0</v>
      </c>
      <c r="D85" s="14">
        <v>0</v>
      </c>
      <c r="E85" s="14">
        <v>20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29">
        <v>0</v>
      </c>
      <c r="Z85" s="33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33">
        <v>0</v>
      </c>
      <c r="AL85" s="17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7">
        <v>0</v>
      </c>
      <c r="BG85" s="29">
        <v>20</v>
      </c>
    </row>
    <row r="86" spans="1:59" s="14" customFormat="1" ht="16.5" customHeight="1" x14ac:dyDescent="0.3">
      <c r="A86" s="40" t="s">
        <v>157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49</v>
      </c>
      <c r="S86" s="14">
        <v>0</v>
      </c>
      <c r="T86" s="14">
        <v>0</v>
      </c>
      <c r="U86" s="14">
        <v>0</v>
      </c>
      <c r="V86" s="14">
        <v>0</v>
      </c>
      <c r="W86" s="14">
        <v>9</v>
      </c>
      <c r="X86" s="14">
        <v>0</v>
      </c>
      <c r="Y86" s="33">
        <v>0</v>
      </c>
      <c r="Z86" s="33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33">
        <v>0</v>
      </c>
      <c r="AL86" s="14">
        <v>0</v>
      </c>
      <c r="AM86" s="33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29">
        <v>58</v>
      </c>
    </row>
    <row r="87" spans="1:59" s="14" customFormat="1" ht="16.5" customHeight="1" x14ac:dyDescent="0.3">
      <c r="A87" s="44" t="s">
        <v>159</v>
      </c>
      <c r="B87" s="43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23</v>
      </c>
      <c r="S87" s="54">
        <v>0</v>
      </c>
      <c r="T87" s="54">
        <v>0</v>
      </c>
      <c r="U87" s="54">
        <v>0</v>
      </c>
      <c r="V87" s="54">
        <v>0</v>
      </c>
      <c r="W87" s="54">
        <v>3</v>
      </c>
      <c r="X87" s="56">
        <v>0</v>
      </c>
      <c r="Y87" s="56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6">
        <v>0</v>
      </c>
      <c r="AK87" s="54">
        <v>0</v>
      </c>
      <c r="AL87" s="56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0</v>
      </c>
      <c r="BG87" s="55">
        <v>26</v>
      </c>
    </row>
    <row r="88" spans="1:59" x14ac:dyDescent="0.3">
      <c r="A88" s="81" t="s">
        <v>28</v>
      </c>
      <c r="B88" s="82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</row>
    <row r="89" spans="1:59" x14ac:dyDescent="0.3">
      <c r="A89" s="80" t="s">
        <v>1</v>
      </c>
      <c r="B89" s="24">
        <f t="shared" ref="B89:BE89" si="55">SUM(B90:B171)</f>
        <v>195</v>
      </c>
      <c r="C89" s="24">
        <f t="shared" si="55"/>
        <v>8430</v>
      </c>
      <c r="D89" s="24">
        <f t="shared" si="55"/>
        <v>5340</v>
      </c>
      <c r="E89" s="24">
        <f t="shared" si="55"/>
        <v>990</v>
      </c>
      <c r="F89" s="24">
        <f t="shared" si="55"/>
        <v>10044</v>
      </c>
      <c r="G89" s="24">
        <f t="shared" si="55"/>
        <v>330</v>
      </c>
      <c r="H89" s="24">
        <f t="shared" si="55"/>
        <v>1344</v>
      </c>
      <c r="I89" s="24">
        <f t="shared" si="55"/>
        <v>45</v>
      </c>
      <c r="J89" s="24">
        <f t="shared" si="55"/>
        <v>405</v>
      </c>
      <c r="K89" s="24">
        <f t="shared" si="55"/>
        <v>285</v>
      </c>
      <c r="L89" s="24">
        <f t="shared" si="55"/>
        <v>600</v>
      </c>
      <c r="M89" s="24">
        <f t="shared" si="55"/>
        <v>120</v>
      </c>
      <c r="N89" s="24">
        <f t="shared" si="55"/>
        <v>5823</v>
      </c>
      <c r="O89" s="24">
        <f t="shared" si="55"/>
        <v>45</v>
      </c>
      <c r="P89" s="24">
        <f t="shared" si="55"/>
        <v>495</v>
      </c>
      <c r="Q89" s="24">
        <f t="shared" si="55"/>
        <v>16152</v>
      </c>
      <c r="R89" s="24">
        <f t="shared" si="55"/>
        <v>7480</v>
      </c>
      <c r="S89" s="24">
        <f t="shared" si="55"/>
        <v>3480</v>
      </c>
      <c r="T89" s="24">
        <f t="shared" si="55"/>
        <v>15</v>
      </c>
      <c r="U89" s="24">
        <f t="shared" si="55"/>
        <v>375</v>
      </c>
      <c r="V89" s="24">
        <f t="shared" si="55"/>
        <v>15</v>
      </c>
      <c r="W89" s="24">
        <f t="shared" si="55"/>
        <v>14040</v>
      </c>
      <c r="X89" s="24">
        <f t="shared" si="55"/>
        <v>150</v>
      </c>
      <c r="Y89" s="24">
        <f t="shared" si="55"/>
        <v>3486</v>
      </c>
      <c r="Z89" s="24">
        <f t="shared" si="55"/>
        <v>775.5</v>
      </c>
      <c r="AA89" s="24">
        <f t="shared" si="55"/>
        <v>1598</v>
      </c>
      <c r="AB89" s="24">
        <f t="shared" si="55"/>
        <v>3525</v>
      </c>
      <c r="AC89" s="24">
        <f t="shared" si="55"/>
        <v>963.5</v>
      </c>
      <c r="AD89" s="24">
        <f t="shared" si="55"/>
        <v>822.5</v>
      </c>
      <c r="AE89" s="24">
        <f t="shared" si="55"/>
        <v>423</v>
      </c>
      <c r="AF89" s="24">
        <f t="shared" si="55"/>
        <v>493.5</v>
      </c>
      <c r="AG89" s="24">
        <f t="shared" si="55"/>
        <v>869.5</v>
      </c>
      <c r="AH89" s="24">
        <f t="shared" si="55"/>
        <v>94</v>
      </c>
      <c r="AI89" s="24">
        <f t="shared" si="55"/>
        <v>1010.5</v>
      </c>
      <c r="AJ89" s="24">
        <f t="shared" si="55"/>
        <v>752</v>
      </c>
      <c r="AK89" s="24">
        <f t="shared" si="55"/>
        <v>30</v>
      </c>
      <c r="AL89" s="24">
        <f t="shared" si="55"/>
        <v>30</v>
      </c>
      <c r="AM89" s="24">
        <f t="shared" si="55"/>
        <v>15</v>
      </c>
      <c r="AN89" s="24">
        <f t="shared" si="55"/>
        <v>15</v>
      </c>
      <c r="AO89" s="24">
        <f t="shared" si="55"/>
        <v>15</v>
      </c>
      <c r="AP89" s="24">
        <f t="shared" si="55"/>
        <v>75</v>
      </c>
      <c r="AQ89" s="24">
        <f t="shared" si="55"/>
        <v>135</v>
      </c>
      <c r="AR89" s="24">
        <f t="shared" si="55"/>
        <v>30</v>
      </c>
      <c r="AS89" s="24">
        <f t="shared" si="55"/>
        <v>45</v>
      </c>
      <c r="AT89" s="24">
        <f t="shared" si="55"/>
        <v>45</v>
      </c>
      <c r="AU89" s="24">
        <f t="shared" si="55"/>
        <v>15</v>
      </c>
      <c r="AV89" s="24">
        <f t="shared" si="55"/>
        <v>15</v>
      </c>
      <c r="AW89" s="24">
        <f t="shared" si="55"/>
        <v>75</v>
      </c>
      <c r="AX89" s="24">
        <f t="shared" si="55"/>
        <v>30</v>
      </c>
      <c r="AY89" s="24">
        <f t="shared" si="55"/>
        <v>15</v>
      </c>
      <c r="AZ89" s="24">
        <f t="shared" si="55"/>
        <v>15</v>
      </c>
      <c r="BA89" s="24">
        <f t="shared" si="55"/>
        <v>165</v>
      </c>
      <c r="BB89" s="24">
        <f t="shared" si="55"/>
        <v>15</v>
      </c>
      <c r="BC89" s="24">
        <f t="shared" si="55"/>
        <v>15</v>
      </c>
      <c r="BD89" s="24">
        <f t="shared" si="55"/>
        <v>15</v>
      </c>
      <c r="BE89" s="24">
        <f t="shared" si="55"/>
        <v>30</v>
      </c>
      <c r="BF89" s="24">
        <f>SUM(BF90:BF171)</f>
        <v>15</v>
      </c>
      <c r="BG89" s="24">
        <f>SUM(BG90:BG171)</f>
        <v>92276</v>
      </c>
    </row>
    <row r="90" spans="1:59" x14ac:dyDescent="0.3">
      <c r="A90" s="30" t="s">
        <v>9</v>
      </c>
      <c r="B90" s="31">
        <v>0</v>
      </c>
      <c r="C90" s="31">
        <v>0</v>
      </c>
      <c r="D90" s="31">
        <v>0</v>
      </c>
      <c r="E90" s="31">
        <v>0</v>
      </c>
      <c r="F90" s="31">
        <v>1680</v>
      </c>
      <c r="G90" s="31">
        <v>0</v>
      </c>
      <c r="H90" s="31">
        <v>168</v>
      </c>
      <c r="I90" s="31">
        <v>0</v>
      </c>
      <c r="J90" s="31">
        <v>0</v>
      </c>
      <c r="K90" s="31">
        <v>0</v>
      </c>
      <c r="L90" s="31"/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2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3">
        <v>0</v>
      </c>
      <c r="AL90" s="17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7">
        <v>0</v>
      </c>
      <c r="BF90" s="29">
        <v>0</v>
      </c>
      <c r="BG90" s="17">
        <v>1848</v>
      </c>
    </row>
    <row r="91" spans="1:59" x14ac:dyDescent="0.3">
      <c r="A91" s="26" t="s">
        <v>10</v>
      </c>
      <c r="B91" s="14">
        <v>0</v>
      </c>
      <c r="C91" s="14">
        <v>0</v>
      </c>
      <c r="D91" s="14">
        <v>264</v>
      </c>
      <c r="E91" s="14">
        <v>0</v>
      </c>
      <c r="F91" s="14">
        <v>228</v>
      </c>
      <c r="G91" s="14">
        <v>0</v>
      </c>
      <c r="H91" s="14">
        <v>36</v>
      </c>
      <c r="I91" s="14">
        <v>0</v>
      </c>
      <c r="J91" s="14">
        <v>0</v>
      </c>
      <c r="K91" s="14">
        <v>0</v>
      </c>
      <c r="L91" s="14"/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29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33">
        <v>0</v>
      </c>
      <c r="AL91" s="17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/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7">
        <v>0</v>
      </c>
      <c r="BF91" s="29">
        <v>0</v>
      </c>
      <c r="BG91" s="17">
        <v>528</v>
      </c>
    </row>
    <row r="92" spans="1:59" x14ac:dyDescent="0.3">
      <c r="A92" s="26" t="s">
        <v>11</v>
      </c>
      <c r="B92" s="14">
        <v>0</v>
      </c>
      <c r="C92" s="14">
        <v>0</v>
      </c>
      <c r="D92" s="14">
        <v>0</v>
      </c>
      <c r="E92" s="14">
        <v>0</v>
      </c>
      <c r="F92" s="14">
        <v>12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/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29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33">
        <v>0</v>
      </c>
      <c r="AL92" s="17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/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7">
        <v>0</v>
      </c>
      <c r="BF92" s="29">
        <v>0</v>
      </c>
      <c r="BG92" s="17">
        <v>12</v>
      </c>
    </row>
    <row r="93" spans="1:59" x14ac:dyDescent="0.3">
      <c r="A93" s="27" t="s">
        <v>12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/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29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33">
        <v>0</v>
      </c>
      <c r="AL93" s="17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/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7">
        <v>0</v>
      </c>
      <c r="BF93" s="29">
        <v>0</v>
      </c>
      <c r="BG93" s="17">
        <v>0</v>
      </c>
    </row>
    <row r="94" spans="1:59" x14ac:dyDescent="0.3">
      <c r="A94" s="27" t="s">
        <v>13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/>
      <c r="M94" s="14">
        <v>0</v>
      </c>
      <c r="N94" s="14">
        <v>0</v>
      </c>
      <c r="O94" s="14">
        <v>0</v>
      </c>
      <c r="P94" s="14">
        <v>0</v>
      </c>
      <c r="Q94" s="14">
        <v>168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29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33">
        <v>0</v>
      </c>
      <c r="AL94" s="17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/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7">
        <v>0</v>
      </c>
      <c r="BF94" s="29">
        <v>0</v>
      </c>
      <c r="BG94" s="17">
        <v>168</v>
      </c>
    </row>
    <row r="95" spans="1:59" x14ac:dyDescent="0.3">
      <c r="A95" s="27" t="s">
        <v>14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/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29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33">
        <v>0</v>
      </c>
      <c r="AL95" s="17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/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7">
        <v>0</v>
      </c>
      <c r="BF95" s="29">
        <v>0</v>
      </c>
      <c r="BG95" s="17">
        <v>0</v>
      </c>
    </row>
    <row r="96" spans="1:59" x14ac:dyDescent="0.3">
      <c r="A96" s="27" t="s">
        <v>15</v>
      </c>
      <c r="B96" s="14">
        <v>0</v>
      </c>
      <c r="C96" s="14">
        <v>0</v>
      </c>
      <c r="D96" s="14">
        <v>240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/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29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33">
        <v>0</v>
      </c>
      <c r="AL96" s="17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/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7">
        <v>0</v>
      </c>
      <c r="BF96" s="29">
        <v>0</v>
      </c>
      <c r="BG96" s="17">
        <v>240</v>
      </c>
    </row>
    <row r="97" spans="1:59" x14ac:dyDescent="0.3">
      <c r="A97" s="27" t="s">
        <v>16</v>
      </c>
      <c r="B97" s="14">
        <v>0</v>
      </c>
      <c r="C97" s="14">
        <v>0</v>
      </c>
      <c r="D97" s="14">
        <v>360</v>
      </c>
      <c r="E97" s="14">
        <v>0</v>
      </c>
      <c r="F97" s="14">
        <v>624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/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29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33">
        <v>0</v>
      </c>
      <c r="AL97" s="17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/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7">
        <v>0</v>
      </c>
      <c r="BF97" s="29">
        <v>0</v>
      </c>
      <c r="BG97" s="17">
        <v>984</v>
      </c>
    </row>
    <row r="98" spans="1:59" x14ac:dyDescent="0.3">
      <c r="A98" s="27" t="s">
        <v>17</v>
      </c>
      <c r="B98" s="14">
        <v>0</v>
      </c>
      <c r="C98" s="14">
        <v>0</v>
      </c>
      <c r="D98" s="14">
        <v>0</v>
      </c>
      <c r="E98" s="14">
        <v>0</v>
      </c>
      <c r="F98" s="14">
        <v>192</v>
      </c>
      <c r="G98" s="14">
        <v>0</v>
      </c>
      <c r="H98" s="14">
        <v>120</v>
      </c>
      <c r="I98" s="14">
        <v>0</v>
      </c>
      <c r="J98" s="14">
        <v>0</v>
      </c>
      <c r="K98" s="14">
        <v>0</v>
      </c>
      <c r="L98" s="14"/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29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33">
        <v>0</v>
      </c>
      <c r="AL98" s="17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/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7">
        <v>0</v>
      </c>
      <c r="BF98" s="29">
        <v>0</v>
      </c>
      <c r="BG98" s="17">
        <v>312</v>
      </c>
    </row>
    <row r="99" spans="1:59" x14ac:dyDescent="0.3">
      <c r="A99" s="27" t="s">
        <v>18</v>
      </c>
      <c r="B99" s="14">
        <v>0</v>
      </c>
      <c r="C99" s="14">
        <v>0</v>
      </c>
      <c r="D99" s="14">
        <v>156</v>
      </c>
      <c r="E99" s="14">
        <v>0</v>
      </c>
      <c r="F99" s="14">
        <v>0</v>
      </c>
      <c r="G99" s="14">
        <v>0</v>
      </c>
      <c r="H99" s="14">
        <v>120</v>
      </c>
      <c r="I99" s="14">
        <v>0</v>
      </c>
      <c r="J99" s="14">
        <v>0</v>
      </c>
      <c r="K99" s="14">
        <v>0</v>
      </c>
      <c r="L99" s="14"/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29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33">
        <v>0</v>
      </c>
      <c r="AL99" s="17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/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7">
        <v>0</v>
      </c>
      <c r="BF99" s="29">
        <v>0</v>
      </c>
      <c r="BG99" s="17">
        <v>276</v>
      </c>
    </row>
    <row r="100" spans="1:59" x14ac:dyDescent="0.3">
      <c r="A100" s="27" t="s">
        <v>23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/>
      <c r="M100" s="14">
        <v>0</v>
      </c>
      <c r="N100" s="14">
        <v>0</v>
      </c>
      <c r="O100" s="14">
        <v>0</v>
      </c>
      <c r="P100" s="14">
        <v>0</v>
      </c>
      <c r="Q100" s="14">
        <v>192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29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33">
        <v>0</v>
      </c>
      <c r="AL100" s="17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/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7">
        <v>0</v>
      </c>
      <c r="BF100" s="29">
        <v>0</v>
      </c>
      <c r="BG100" s="17">
        <v>192</v>
      </c>
    </row>
    <row r="101" spans="1:59" x14ac:dyDescent="0.3">
      <c r="A101" s="27" t="s">
        <v>24</v>
      </c>
      <c r="B101" s="14">
        <v>0</v>
      </c>
      <c r="C101" s="14">
        <v>0</v>
      </c>
      <c r="D101" s="14">
        <v>180</v>
      </c>
      <c r="E101" s="14">
        <v>0</v>
      </c>
      <c r="F101" s="14">
        <v>1443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/>
      <c r="M101" s="14">
        <v>0</v>
      </c>
      <c r="N101" s="14">
        <v>0</v>
      </c>
      <c r="O101" s="14">
        <v>0</v>
      </c>
      <c r="P101" s="14">
        <v>0</v>
      </c>
      <c r="Q101" s="14">
        <v>1128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29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33">
        <v>0</v>
      </c>
      <c r="AL101" s="17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/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7">
        <v>0</v>
      </c>
      <c r="BF101" s="29">
        <v>0</v>
      </c>
      <c r="BG101" s="17">
        <v>2751</v>
      </c>
    </row>
    <row r="102" spans="1:59" x14ac:dyDescent="0.3">
      <c r="A102" s="27" t="s">
        <v>25</v>
      </c>
      <c r="B102" s="14">
        <v>0</v>
      </c>
      <c r="C102" s="14">
        <v>0</v>
      </c>
      <c r="D102" s="14">
        <v>561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/>
      <c r="M102" s="14">
        <v>0</v>
      </c>
      <c r="N102" s="14">
        <v>0</v>
      </c>
      <c r="O102" s="14">
        <v>0</v>
      </c>
      <c r="P102" s="14">
        <v>0</v>
      </c>
      <c r="Q102" s="14">
        <v>1092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29">
        <v>240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33">
        <v>0</v>
      </c>
      <c r="AL102" s="17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/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7">
        <v>0</v>
      </c>
      <c r="BF102" s="29">
        <v>0</v>
      </c>
      <c r="BG102" s="17">
        <v>1893</v>
      </c>
    </row>
    <row r="103" spans="1:59" x14ac:dyDescent="0.3">
      <c r="A103" s="27" t="s">
        <v>32</v>
      </c>
      <c r="B103" s="14">
        <v>0</v>
      </c>
      <c r="C103" s="14">
        <v>0</v>
      </c>
      <c r="D103" s="14">
        <v>132</v>
      </c>
      <c r="E103" s="14">
        <v>0</v>
      </c>
      <c r="F103" s="14">
        <v>480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/>
      <c r="M103" s="14">
        <v>0</v>
      </c>
      <c r="N103" s="14">
        <v>0</v>
      </c>
      <c r="O103" s="14">
        <v>0</v>
      </c>
      <c r="P103" s="14">
        <v>0</v>
      </c>
      <c r="Q103" s="14">
        <v>1302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29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33">
        <v>0</v>
      </c>
      <c r="AL103" s="17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/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7">
        <v>0</v>
      </c>
      <c r="BF103" s="29">
        <v>0</v>
      </c>
      <c r="BG103" s="17">
        <v>1914</v>
      </c>
    </row>
    <row r="104" spans="1:59" x14ac:dyDescent="0.3">
      <c r="A104" s="27" t="s">
        <v>33</v>
      </c>
      <c r="B104" s="14">
        <v>0</v>
      </c>
      <c r="C104" s="14">
        <v>0</v>
      </c>
      <c r="D104" s="14">
        <v>192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/>
      <c r="M104" s="14">
        <v>0</v>
      </c>
      <c r="N104" s="14">
        <v>210</v>
      </c>
      <c r="O104" s="14">
        <v>0</v>
      </c>
      <c r="P104" s="14">
        <v>0</v>
      </c>
      <c r="Q104" s="14">
        <v>756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510</v>
      </c>
      <c r="X104" s="14">
        <v>0</v>
      </c>
      <c r="Y104" s="29">
        <v>345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33">
        <v>0</v>
      </c>
      <c r="AL104" s="17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/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7">
        <v>0</v>
      </c>
      <c r="BF104" s="29">
        <v>0</v>
      </c>
      <c r="BG104" s="17">
        <v>2013</v>
      </c>
    </row>
    <row r="105" spans="1:59" x14ac:dyDescent="0.3">
      <c r="A105" s="27" t="s">
        <v>36</v>
      </c>
      <c r="B105" s="14">
        <v>0</v>
      </c>
      <c r="C105" s="14">
        <v>450</v>
      </c>
      <c r="D105" s="14">
        <v>270</v>
      </c>
      <c r="E105" s="14">
        <v>0</v>
      </c>
      <c r="F105" s="14">
        <v>600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/>
      <c r="M105" s="14">
        <v>0</v>
      </c>
      <c r="N105" s="14">
        <v>768</v>
      </c>
      <c r="O105" s="14">
        <v>0</v>
      </c>
      <c r="P105" s="14">
        <v>0</v>
      </c>
      <c r="Q105" s="14">
        <v>390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405</v>
      </c>
      <c r="X105" s="14">
        <v>0</v>
      </c>
      <c r="Y105" s="29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33">
        <v>0</v>
      </c>
      <c r="AL105" s="17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/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7">
        <v>0</v>
      </c>
      <c r="BF105" s="29">
        <v>0</v>
      </c>
      <c r="BG105" s="17">
        <v>2883</v>
      </c>
    </row>
    <row r="106" spans="1:59" x14ac:dyDescent="0.3">
      <c r="A106" s="27" t="s">
        <v>37</v>
      </c>
      <c r="B106" s="14">
        <v>0</v>
      </c>
      <c r="C106" s="14">
        <v>225</v>
      </c>
      <c r="D106" s="14">
        <v>270</v>
      </c>
      <c r="E106" s="14">
        <v>0</v>
      </c>
      <c r="F106" s="14">
        <v>165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/>
      <c r="M106" s="14">
        <v>0</v>
      </c>
      <c r="N106" s="14">
        <v>0</v>
      </c>
      <c r="O106" s="14">
        <v>0</v>
      </c>
      <c r="P106" s="14">
        <v>0</v>
      </c>
      <c r="Q106" s="14">
        <v>1830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1710</v>
      </c>
      <c r="X106" s="14">
        <v>0</v>
      </c>
      <c r="Y106" s="29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33">
        <v>0</v>
      </c>
      <c r="AL106" s="17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/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7">
        <v>0</v>
      </c>
      <c r="BF106" s="29">
        <v>0</v>
      </c>
      <c r="BG106" s="17">
        <v>4200</v>
      </c>
    </row>
    <row r="107" spans="1:59" x14ac:dyDescent="0.3">
      <c r="A107" s="27" t="s">
        <v>38</v>
      </c>
      <c r="B107" s="14">
        <v>0</v>
      </c>
      <c r="C107" s="14">
        <v>0</v>
      </c>
      <c r="D107" s="14">
        <v>255</v>
      </c>
      <c r="E107" s="14">
        <v>0</v>
      </c>
      <c r="F107" s="14">
        <v>45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/>
      <c r="M107" s="14">
        <v>0</v>
      </c>
      <c r="N107" s="14">
        <v>0</v>
      </c>
      <c r="O107" s="14">
        <v>0</v>
      </c>
      <c r="P107" s="14">
        <v>0</v>
      </c>
      <c r="Q107" s="14">
        <v>822</v>
      </c>
      <c r="R107" s="14">
        <v>0</v>
      </c>
      <c r="S107" s="14">
        <v>285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29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33">
        <v>0</v>
      </c>
      <c r="AL107" s="17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/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7">
        <v>0</v>
      </c>
      <c r="BF107" s="29">
        <v>0</v>
      </c>
      <c r="BG107" s="17">
        <v>1407</v>
      </c>
    </row>
    <row r="108" spans="1:59" x14ac:dyDescent="0.3">
      <c r="A108" s="27" t="s">
        <v>39</v>
      </c>
      <c r="B108" s="14">
        <v>0</v>
      </c>
      <c r="C108" s="14">
        <v>0</v>
      </c>
      <c r="D108" s="14">
        <v>0</v>
      </c>
      <c r="E108" s="14">
        <v>0</v>
      </c>
      <c r="F108" s="14">
        <v>150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/>
      <c r="M108" s="14">
        <v>0</v>
      </c>
      <c r="N108" s="14">
        <v>45</v>
      </c>
      <c r="O108" s="14">
        <v>0</v>
      </c>
      <c r="P108" s="14">
        <v>0</v>
      </c>
      <c r="Q108" s="14">
        <v>507</v>
      </c>
      <c r="R108" s="14">
        <v>0</v>
      </c>
      <c r="S108" s="14">
        <v>60</v>
      </c>
      <c r="T108" s="14">
        <v>0</v>
      </c>
      <c r="U108" s="14">
        <v>0</v>
      </c>
      <c r="V108" s="14">
        <v>0</v>
      </c>
      <c r="W108" s="14">
        <v>660</v>
      </c>
      <c r="X108" s="14">
        <v>0</v>
      </c>
      <c r="Y108" s="29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33">
        <v>0</v>
      </c>
      <c r="AL108" s="17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/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7">
        <v>0</v>
      </c>
      <c r="BF108" s="29">
        <v>0</v>
      </c>
      <c r="BG108" s="17">
        <v>1422</v>
      </c>
    </row>
    <row r="109" spans="1:59" x14ac:dyDescent="0.3">
      <c r="A109" s="27" t="s">
        <v>40</v>
      </c>
      <c r="B109" s="14">
        <v>0</v>
      </c>
      <c r="C109" s="14">
        <v>1005</v>
      </c>
      <c r="D109" s="14">
        <v>0</v>
      </c>
      <c r="E109" s="14">
        <v>0</v>
      </c>
      <c r="F109" s="14">
        <v>150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/>
      <c r="M109" s="14">
        <v>0</v>
      </c>
      <c r="N109" s="14">
        <v>0</v>
      </c>
      <c r="O109" s="14">
        <v>0</v>
      </c>
      <c r="P109" s="14">
        <v>0</v>
      </c>
      <c r="Q109" s="14">
        <v>405</v>
      </c>
      <c r="R109" s="14">
        <v>0</v>
      </c>
      <c r="S109" s="14">
        <v>15</v>
      </c>
      <c r="T109" s="14">
        <v>0</v>
      </c>
      <c r="U109" s="14">
        <v>0</v>
      </c>
      <c r="V109" s="14">
        <v>0</v>
      </c>
      <c r="W109" s="14">
        <v>120</v>
      </c>
      <c r="X109" s="14">
        <v>0</v>
      </c>
      <c r="Y109" s="29">
        <v>1026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33">
        <v>0</v>
      </c>
      <c r="AL109" s="17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/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7">
        <v>0</v>
      </c>
      <c r="BF109" s="29">
        <v>0</v>
      </c>
      <c r="BG109" s="17">
        <v>2721</v>
      </c>
    </row>
    <row r="110" spans="1:59" x14ac:dyDescent="0.3">
      <c r="A110" s="27" t="s">
        <v>41</v>
      </c>
      <c r="B110" s="14">
        <v>0</v>
      </c>
      <c r="C110" s="14">
        <v>0</v>
      </c>
      <c r="D110" s="14">
        <v>405</v>
      </c>
      <c r="E110" s="14">
        <v>0</v>
      </c>
      <c r="F110" s="14">
        <v>735</v>
      </c>
      <c r="G110" s="14">
        <v>210</v>
      </c>
      <c r="H110" s="14">
        <v>0</v>
      </c>
      <c r="I110" s="14">
        <v>0</v>
      </c>
      <c r="J110" s="14">
        <v>0</v>
      </c>
      <c r="K110" s="14">
        <v>0</v>
      </c>
      <c r="L110" s="14"/>
      <c r="M110" s="14">
        <v>0</v>
      </c>
      <c r="N110" s="14">
        <v>315</v>
      </c>
      <c r="O110" s="14">
        <v>0</v>
      </c>
      <c r="P110" s="14">
        <v>0</v>
      </c>
      <c r="Q110" s="14">
        <v>855</v>
      </c>
      <c r="R110" s="14">
        <v>0</v>
      </c>
      <c r="S110" s="14">
        <v>510</v>
      </c>
      <c r="T110" s="14">
        <v>0</v>
      </c>
      <c r="U110" s="14">
        <v>0</v>
      </c>
      <c r="V110" s="14">
        <v>0</v>
      </c>
      <c r="W110" s="14">
        <v>330</v>
      </c>
      <c r="X110" s="14">
        <v>0</v>
      </c>
      <c r="Y110" s="29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33">
        <v>0</v>
      </c>
      <c r="AL110" s="17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/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7">
        <v>0</v>
      </c>
      <c r="BF110" s="29">
        <v>0</v>
      </c>
      <c r="BG110" s="17">
        <v>3360</v>
      </c>
    </row>
    <row r="111" spans="1:59" x14ac:dyDescent="0.3">
      <c r="A111" s="27" t="s">
        <v>43</v>
      </c>
      <c r="B111" s="14">
        <v>0</v>
      </c>
      <c r="C111" s="14">
        <v>0</v>
      </c>
      <c r="D111" s="14">
        <v>0</v>
      </c>
      <c r="E111" s="14">
        <v>0</v>
      </c>
      <c r="F111" s="14">
        <v>60</v>
      </c>
      <c r="G111" s="14">
        <v>60</v>
      </c>
      <c r="H111" s="14">
        <v>150</v>
      </c>
      <c r="I111" s="14">
        <v>0</v>
      </c>
      <c r="J111" s="14">
        <v>0</v>
      </c>
      <c r="K111" s="14">
        <v>0</v>
      </c>
      <c r="L111" s="14"/>
      <c r="M111" s="14">
        <v>0</v>
      </c>
      <c r="N111" s="14">
        <v>0</v>
      </c>
      <c r="O111" s="14">
        <v>0</v>
      </c>
      <c r="P111" s="14">
        <v>0</v>
      </c>
      <c r="Q111" s="14">
        <v>90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690</v>
      </c>
      <c r="X111" s="14">
        <v>0</v>
      </c>
      <c r="Y111" s="29">
        <v>150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33">
        <v>0</v>
      </c>
      <c r="AL111" s="17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/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7">
        <v>0</v>
      </c>
      <c r="BF111" s="29">
        <v>0</v>
      </c>
      <c r="BG111" s="17">
        <v>1200</v>
      </c>
    </row>
    <row r="112" spans="1:59" x14ac:dyDescent="0.3">
      <c r="A112" s="27" t="s">
        <v>45</v>
      </c>
      <c r="B112" s="14">
        <v>135</v>
      </c>
      <c r="C112" s="14">
        <v>810</v>
      </c>
      <c r="D112" s="14">
        <v>360</v>
      </c>
      <c r="E112" s="14">
        <v>0</v>
      </c>
      <c r="F112" s="14">
        <v>45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/>
      <c r="M112" s="14">
        <v>0</v>
      </c>
      <c r="N112" s="14">
        <v>195</v>
      </c>
      <c r="O112" s="14">
        <v>0</v>
      </c>
      <c r="P112" s="14">
        <v>0</v>
      </c>
      <c r="Q112" s="14">
        <v>765</v>
      </c>
      <c r="R112" s="14">
        <v>0</v>
      </c>
      <c r="S112" s="14">
        <v>750</v>
      </c>
      <c r="T112" s="14">
        <v>0</v>
      </c>
      <c r="U112" s="14">
        <v>0</v>
      </c>
      <c r="V112" s="14">
        <v>0</v>
      </c>
      <c r="W112" s="14">
        <v>15</v>
      </c>
      <c r="X112" s="14">
        <v>0</v>
      </c>
      <c r="Y112" s="29">
        <v>210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33">
        <v>0</v>
      </c>
      <c r="AL112" s="17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/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7">
        <v>0</v>
      </c>
      <c r="BF112" s="29">
        <v>0</v>
      </c>
      <c r="BG112" s="17">
        <v>3285</v>
      </c>
    </row>
    <row r="113" spans="1:59" x14ac:dyDescent="0.3">
      <c r="A113" s="27" t="s">
        <v>47</v>
      </c>
      <c r="B113" s="14">
        <v>15</v>
      </c>
      <c r="C113" s="14">
        <v>765</v>
      </c>
      <c r="D113" s="14">
        <v>0</v>
      </c>
      <c r="E113" s="14">
        <v>0</v>
      </c>
      <c r="F113" s="14">
        <v>300</v>
      </c>
      <c r="G113" s="14">
        <v>45</v>
      </c>
      <c r="H113" s="14">
        <v>150</v>
      </c>
      <c r="I113" s="14">
        <v>0</v>
      </c>
      <c r="J113" s="14">
        <v>0</v>
      </c>
      <c r="K113" s="14">
        <v>0</v>
      </c>
      <c r="L113" s="14"/>
      <c r="M113" s="14">
        <v>0</v>
      </c>
      <c r="N113" s="14">
        <v>15</v>
      </c>
      <c r="O113" s="14">
        <v>0</v>
      </c>
      <c r="P113" s="14">
        <v>0</v>
      </c>
      <c r="Q113" s="14">
        <v>180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615</v>
      </c>
      <c r="X113" s="14">
        <v>0</v>
      </c>
      <c r="Y113" s="29">
        <v>165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33">
        <v>0</v>
      </c>
      <c r="AL113" s="17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/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7">
        <v>0</v>
      </c>
      <c r="BF113" s="29">
        <v>0</v>
      </c>
      <c r="BG113" s="17">
        <v>2250</v>
      </c>
    </row>
    <row r="114" spans="1:59" x14ac:dyDescent="0.3">
      <c r="A114" s="27" t="s">
        <v>48</v>
      </c>
      <c r="B114" s="14">
        <v>0</v>
      </c>
      <c r="C114" s="14">
        <v>345</v>
      </c>
      <c r="D114" s="14">
        <v>180</v>
      </c>
      <c r="E114" s="14">
        <v>0</v>
      </c>
      <c r="F114" s="14">
        <v>420</v>
      </c>
      <c r="G114" s="14">
        <v>0</v>
      </c>
      <c r="H114" s="14">
        <v>75</v>
      </c>
      <c r="I114" s="14">
        <v>0</v>
      </c>
      <c r="J114" s="14">
        <v>0</v>
      </c>
      <c r="K114" s="14">
        <v>0</v>
      </c>
      <c r="L114" s="14"/>
      <c r="M114" s="14">
        <v>0</v>
      </c>
      <c r="N114" s="14">
        <v>660</v>
      </c>
      <c r="O114" s="14">
        <v>0</v>
      </c>
      <c r="P114" s="14">
        <v>0</v>
      </c>
      <c r="Q114" s="14">
        <v>225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135</v>
      </c>
      <c r="X114" s="14">
        <v>0</v>
      </c>
      <c r="Y114" s="29">
        <v>45</v>
      </c>
      <c r="Z114" s="14">
        <v>399.5</v>
      </c>
      <c r="AA114" s="14">
        <v>0</v>
      </c>
      <c r="AB114" s="14">
        <v>940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33">
        <v>0</v>
      </c>
      <c r="AL114" s="17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/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7">
        <v>0</v>
      </c>
      <c r="BF114" s="29">
        <v>0</v>
      </c>
      <c r="BG114" s="17">
        <v>3424.5</v>
      </c>
    </row>
    <row r="115" spans="1:59" x14ac:dyDescent="0.3">
      <c r="A115" s="27" t="s">
        <v>53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/>
      <c r="M115" s="14">
        <v>0</v>
      </c>
      <c r="N115" s="14">
        <v>0</v>
      </c>
      <c r="O115" s="14">
        <v>0</v>
      </c>
      <c r="P115" s="14">
        <v>0</v>
      </c>
      <c r="Q115" s="14">
        <v>30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29">
        <v>0</v>
      </c>
      <c r="Z115" s="14">
        <v>47</v>
      </c>
      <c r="AA115" s="14">
        <v>188</v>
      </c>
      <c r="AB115" s="14">
        <v>423</v>
      </c>
      <c r="AC115" s="14">
        <v>799</v>
      </c>
      <c r="AD115" s="14">
        <v>211.5</v>
      </c>
      <c r="AE115" s="14">
        <v>94</v>
      </c>
      <c r="AF115" s="14">
        <v>0</v>
      </c>
      <c r="AG115" s="14">
        <v>117.5</v>
      </c>
      <c r="AH115" s="14">
        <v>0</v>
      </c>
      <c r="AI115" s="14">
        <v>0</v>
      </c>
      <c r="AJ115" s="14">
        <v>211.5</v>
      </c>
      <c r="AK115" s="33">
        <v>0</v>
      </c>
      <c r="AL115" s="17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/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7">
        <v>0</v>
      </c>
      <c r="BF115" s="29">
        <v>0</v>
      </c>
      <c r="BG115" s="17">
        <v>2121.5</v>
      </c>
    </row>
    <row r="116" spans="1:59" x14ac:dyDescent="0.3">
      <c r="A116" s="27" t="s">
        <v>60</v>
      </c>
      <c r="B116" s="14">
        <v>0</v>
      </c>
      <c r="C116" s="14">
        <v>360</v>
      </c>
      <c r="D116" s="14">
        <v>135</v>
      </c>
      <c r="E116" s="14">
        <v>0</v>
      </c>
      <c r="F116" s="14">
        <v>45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/>
      <c r="M116" s="14">
        <v>0</v>
      </c>
      <c r="N116" s="14">
        <v>0</v>
      </c>
      <c r="O116" s="14">
        <v>0</v>
      </c>
      <c r="P116" s="14">
        <v>0</v>
      </c>
      <c r="Q116" s="14">
        <v>105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29">
        <v>0</v>
      </c>
      <c r="Z116" s="14">
        <v>0</v>
      </c>
      <c r="AA116" s="14">
        <v>188</v>
      </c>
      <c r="AB116" s="14">
        <v>0</v>
      </c>
      <c r="AC116" s="14">
        <v>0</v>
      </c>
      <c r="AD116" s="14">
        <v>94</v>
      </c>
      <c r="AE116" s="14">
        <v>47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33">
        <v>0</v>
      </c>
      <c r="AL116" s="17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/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7">
        <v>0</v>
      </c>
      <c r="BF116" s="29">
        <v>0</v>
      </c>
      <c r="BG116" s="17">
        <v>974</v>
      </c>
    </row>
    <row r="117" spans="1:59" x14ac:dyDescent="0.3">
      <c r="A117" s="27" t="s">
        <v>61</v>
      </c>
      <c r="B117" s="14">
        <v>0</v>
      </c>
      <c r="C117" s="14">
        <v>750</v>
      </c>
      <c r="D117" s="14">
        <v>0</v>
      </c>
      <c r="E117" s="14">
        <v>0</v>
      </c>
      <c r="F117" s="14">
        <v>105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/>
      <c r="M117" s="14">
        <v>0</v>
      </c>
      <c r="N117" s="14">
        <v>0</v>
      </c>
      <c r="O117" s="14">
        <v>0</v>
      </c>
      <c r="P117" s="14">
        <v>0</v>
      </c>
      <c r="Q117" s="14">
        <v>90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29">
        <v>15</v>
      </c>
      <c r="Z117" s="14">
        <v>0</v>
      </c>
      <c r="AA117" s="14">
        <v>0</v>
      </c>
      <c r="AB117" s="14">
        <v>0</v>
      </c>
      <c r="AC117" s="14">
        <v>0</v>
      </c>
      <c r="AD117" s="14">
        <v>23.5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33">
        <v>0</v>
      </c>
      <c r="AL117" s="17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/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7">
        <v>0</v>
      </c>
      <c r="BF117" s="29">
        <v>0</v>
      </c>
      <c r="BG117" s="17">
        <v>983.5</v>
      </c>
    </row>
    <row r="118" spans="1:59" x14ac:dyDescent="0.3">
      <c r="A118" s="27" t="s">
        <v>62</v>
      </c>
      <c r="B118" s="14">
        <v>15</v>
      </c>
      <c r="C118" s="14">
        <v>0</v>
      </c>
      <c r="D118" s="14">
        <v>30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/>
      <c r="M118" s="14">
        <v>0</v>
      </c>
      <c r="N118" s="14">
        <v>615</v>
      </c>
      <c r="O118" s="14">
        <v>0</v>
      </c>
      <c r="P118" s="14">
        <v>0</v>
      </c>
      <c r="Q118" s="14">
        <v>195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29">
        <v>300</v>
      </c>
      <c r="Z118" s="14">
        <v>0</v>
      </c>
      <c r="AA118" s="14">
        <v>0</v>
      </c>
      <c r="AB118" s="14">
        <v>564</v>
      </c>
      <c r="AC118" s="14">
        <v>47</v>
      </c>
      <c r="AD118" s="14">
        <v>0</v>
      </c>
      <c r="AE118" s="14">
        <v>0</v>
      </c>
      <c r="AF118" s="14">
        <v>258.5</v>
      </c>
      <c r="AG118" s="14">
        <v>0</v>
      </c>
      <c r="AH118" s="14">
        <v>23.5</v>
      </c>
      <c r="AI118" s="14">
        <v>211.5</v>
      </c>
      <c r="AJ118" s="14">
        <v>0</v>
      </c>
      <c r="AK118" s="33">
        <v>0</v>
      </c>
      <c r="AL118" s="17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/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7">
        <v>0</v>
      </c>
      <c r="BF118" s="29">
        <v>0</v>
      </c>
      <c r="BG118" s="17">
        <v>2259.5</v>
      </c>
    </row>
    <row r="119" spans="1:59" x14ac:dyDescent="0.3">
      <c r="A119" s="27" t="s">
        <v>66</v>
      </c>
      <c r="B119" s="14">
        <v>0</v>
      </c>
      <c r="C119" s="14">
        <v>0</v>
      </c>
      <c r="D119" s="14">
        <v>105</v>
      </c>
      <c r="E119" s="14">
        <v>0</v>
      </c>
      <c r="F119" s="14">
        <v>0</v>
      </c>
      <c r="G119" s="14">
        <v>0</v>
      </c>
      <c r="H119" s="14">
        <v>135</v>
      </c>
      <c r="I119" s="14">
        <v>0</v>
      </c>
      <c r="J119" s="14">
        <v>0</v>
      </c>
      <c r="K119" s="14">
        <v>0</v>
      </c>
      <c r="L119" s="14"/>
      <c r="M119" s="14">
        <v>0</v>
      </c>
      <c r="N119" s="14">
        <v>0</v>
      </c>
      <c r="O119" s="14">
        <v>0</v>
      </c>
      <c r="P119" s="14">
        <v>0</v>
      </c>
      <c r="Q119" s="14">
        <v>15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29">
        <v>0</v>
      </c>
      <c r="Z119" s="14">
        <v>0</v>
      </c>
      <c r="AA119" s="14">
        <v>188</v>
      </c>
      <c r="AB119" s="14">
        <v>23.5</v>
      </c>
      <c r="AC119" s="14">
        <v>23.5</v>
      </c>
      <c r="AD119" s="14">
        <v>47</v>
      </c>
      <c r="AE119" s="14">
        <v>0</v>
      </c>
      <c r="AF119" s="14">
        <v>0</v>
      </c>
      <c r="AG119" s="14">
        <v>141</v>
      </c>
      <c r="AH119" s="14">
        <v>0</v>
      </c>
      <c r="AI119" s="14">
        <v>0</v>
      </c>
      <c r="AJ119" s="14">
        <v>0</v>
      </c>
      <c r="AK119" s="33">
        <v>0</v>
      </c>
      <c r="AL119" s="17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/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7">
        <v>0</v>
      </c>
      <c r="BF119" s="29">
        <v>0</v>
      </c>
      <c r="BG119" s="17">
        <v>678</v>
      </c>
    </row>
    <row r="120" spans="1:59" x14ac:dyDescent="0.3">
      <c r="A120" s="27" t="s">
        <v>67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/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29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33">
        <v>0</v>
      </c>
      <c r="AL120" s="17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/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7">
        <v>0</v>
      </c>
      <c r="BF120" s="29">
        <v>0</v>
      </c>
      <c r="BG120" s="17">
        <v>0</v>
      </c>
    </row>
    <row r="121" spans="1:59" x14ac:dyDescent="0.3">
      <c r="A121" s="27" t="s">
        <v>68</v>
      </c>
      <c r="B121" s="14">
        <v>0</v>
      </c>
      <c r="C121" s="14">
        <v>120</v>
      </c>
      <c r="D121" s="14">
        <v>105</v>
      </c>
      <c r="E121" s="14">
        <v>15</v>
      </c>
      <c r="F121" s="14">
        <v>0</v>
      </c>
      <c r="G121" s="14">
        <v>15</v>
      </c>
      <c r="H121" s="14">
        <v>75</v>
      </c>
      <c r="I121" s="14">
        <v>0</v>
      </c>
      <c r="J121" s="14">
        <v>15</v>
      </c>
      <c r="K121" s="14">
        <v>0</v>
      </c>
      <c r="L121" s="14"/>
      <c r="M121" s="14">
        <v>0</v>
      </c>
      <c r="N121" s="14">
        <v>15</v>
      </c>
      <c r="O121" s="14">
        <v>45</v>
      </c>
      <c r="P121" s="14">
        <v>0</v>
      </c>
      <c r="Q121" s="14">
        <v>105</v>
      </c>
      <c r="R121" s="14">
        <v>15</v>
      </c>
      <c r="S121" s="14">
        <v>0</v>
      </c>
      <c r="T121" s="14">
        <v>0</v>
      </c>
      <c r="U121" s="14">
        <v>0</v>
      </c>
      <c r="V121" s="14">
        <v>0</v>
      </c>
      <c r="W121" s="14">
        <v>600</v>
      </c>
      <c r="X121" s="14">
        <v>0</v>
      </c>
      <c r="Y121" s="29">
        <v>15</v>
      </c>
      <c r="Z121" s="14">
        <v>23.5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33">
        <v>0</v>
      </c>
      <c r="AL121" s="17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/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7">
        <v>0</v>
      </c>
      <c r="BF121" s="29">
        <v>0</v>
      </c>
      <c r="BG121" s="17">
        <v>1163.5</v>
      </c>
    </row>
    <row r="122" spans="1:59" x14ac:dyDescent="0.3">
      <c r="A122" s="27" t="s">
        <v>71</v>
      </c>
      <c r="B122" s="14">
        <v>0</v>
      </c>
      <c r="C122" s="14">
        <v>0</v>
      </c>
      <c r="D122" s="14">
        <v>0</v>
      </c>
      <c r="E122" s="14">
        <v>0</v>
      </c>
      <c r="F122" s="14">
        <v>120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/>
      <c r="M122" s="14">
        <v>0</v>
      </c>
      <c r="N122" s="14">
        <v>0</v>
      </c>
      <c r="O122" s="14">
        <v>0</v>
      </c>
      <c r="P122" s="14">
        <v>0</v>
      </c>
      <c r="Q122" s="14">
        <v>15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29">
        <v>105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33">
        <v>0</v>
      </c>
      <c r="AL122" s="17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/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7">
        <v>0</v>
      </c>
      <c r="BF122" s="29">
        <v>0</v>
      </c>
      <c r="BG122" s="17">
        <v>240</v>
      </c>
    </row>
    <row r="123" spans="1:59" x14ac:dyDescent="0.3">
      <c r="A123" s="28" t="s">
        <v>72</v>
      </c>
      <c r="B123" s="14">
        <v>0</v>
      </c>
      <c r="C123" s="14">
        <v>105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/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29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33">
        <v>0</v>
      </c>
      <c r="AL123" s="17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/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7">
        <v>0</v>
      </c>
      <c r="BF123" s="29">
        <v>0</v>
      </c>
      <c r="BG123" s="17">
        <v>105</v>
      </c>
    </row>
    <row r="124" spans="1:59" x14ac:dyDescent="0.3">
      <c r="A124" s="28" t="s">
        <v>73</v>
      </c>
      <c r="B124" s="14">
        <v>0</v>
      </c>
      <c r="C124" s="14">
        <v>105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/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30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29">
        <v>0</v>
      </c>
      <c r="Z124" s="14">
        <v>0</v>
      </c>
      <c r="AA124" s="14">
        <v>70.5</v>
      </c>
      <c r="AB124" s="14">
        <v>188</v>
      </c>
      <c r="AC124" s="14">
        <v>0</v>
      </c>
      <c r="AD124" s="14">
        <v>0</v>
      </c>
      <c r="AE124" s="14">
        <v>47</v>
      </c>
      <c r="AF124" s="14">
        <v>0</v>
      </c>
      <c r="AG124" s="14">
        <v>47</v>
      </c>
      <c r="AH124" s="14">
        <v>0</v>
      </c>
      <c r="AI124" s="14">
        <v>0</v>
      </c>
      <c r="AJ124" s="14">
        <v>47</v>
      </c>
      <c r="AK124" s="33">
        <v>0</v>
      </c>
      <c r="AL124" s="17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/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7">
        <v>0</v>
      </c>
      <c r="BF124" s="29">
        <v>0</v>
      </c>
      <c r="BG124" s="17">
        <v>534.5</v>
      </c>
    </row>
    <row r="125" spans="1:59" x14ac:dyDescent="0.3">
      <c r="A125" s="28" t="s">
        <v>74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/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29">
        <v>90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33">
        <v>0</v>
      </c>
      <c r="AL125" s="17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/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7">
        <v>0</v>
      </c>
      <c r="BF125" s="29">
        <v>0</v>
      </c>
      <c r="BG125" s="17">
        <v>90</v>
      </c>
    </row>
    <row r="126" spans="1:59" x14ac:dyDescent="0.3">
      <c r="A126" s="28" t="s">
        <v>75</v>
      </c>
      <c r="B126" s="14">
        <v>0</v>
      </c>
      <c r="C126" s="14">
        <v>195</v>
      </c>
      <c r="D126" s="14">
        <v>195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/>
      <c r="M126" s="14">
        <v>0</v>
      </c>
      <c r="N126" s="14">
        <v>0</v>
      </c>
      <c r="O126" s="14">
        <v>0</v>
      </c>
      <c r="P126" s="14">
        <v>0</v>
      </c>
      <c r="Q126" s="14">
        <v>195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29">
        <v>0</v>
      </c>
      <c r="Z126" s="14">
        <v>0</v>
      </c>
      <c r="AA126" s="14">
        <v>0</v>
      </c>
      <c r="AB126" s="14">
        <v>799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70.5</v>
      </c>
      <c r="AI126" s="14">
        <v>117.5</v>
      </c>
      <c r="AJ126" s="14">
        <v>423</v>
      </c>
      <c r="AK126" s="33">
        <v>0</v>
      </c>
      <c r="AL126" s="17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/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7">
        <v>0</v>
      </c>
      <c r="BF126" s="29">
        <v>0</v>
      </c>
      <c r="BG126" s="17">
        <v>1995</v>
      </c>
    </row>
    <row r="127" spans="1:59" x14ac:dyDescent="0.3">
      <c r="A127" s="28" t="s">
        <v>76</v>
      </c>
      <c r="B127" s="14">
        <v>0</v>
      </c>
      <c r="C127" s="14">
        <v>435</v>
      </c>
      <c r="D127" s="14">
        <v>120</v>
      </c>
      <c r="E127" s="14">
        <v>0</v>
      </c>
      <c r="F127" s="14">
        <v>210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/>
      <c r="M127" s="14">
        <v>0</v>
      </c>
      <c r="N127" s="14">
        <v>630</v>
      </c>
      <c r="O127" s="14">
        <v>0</v>
      </c>
      <c r="P127" s="14">
        <v>0</v>
      </c>
      <c r="Q127" s="14">
        <v>930</v>
      </c>
      <c r="R127" s="14">
        <v>0</v>
      </c>
      <c r="S127" s="14">
        <v>225</v>
      </c>
      <c r="T127" s="14">
        <v>15</v>
      </c>
      <c r="U127" s="14">
        <v>0</v>
      </c>
      <c r="V127" s="14">
        <v>0</v>
      </c>
      <c r="W127" s="14">
        <v>0</v>
      </c>
      <c r="X127" s="14">
        <v>0</v>
      </c>
      <c r="Y127" s="29">
        <v>0</v>
      </c>
      <c r="Z127" s="14">
        <v>305.5</v>
      </c>
      <c r="AA127" s="14">
        <v>376</v>
      </c>
      <c r="AB127" s="14">
        <v>399.5</v>
      </c>
      <c r="AC127" s="14">
        <v>94</v>
      </c>
      <c r="AD127" s="14">
        <v>352.5</v>
      </c>
      <c r="AE127" s="14">
        <v>235</v>
      </c>
      <c r="AF127" s="14">
        <v>94</v>
      </c>
      <c r="AG127" s="14">
        <v>446.5</v>
      </c>
      <c r="AH127" s="14">
        <v>0</v>
      </c>
      <c r="AI127" s="14">
        <v>235</v>
      </c>
      <c r="AJ127" s="14">
        <v>0</v>
      </c>
      <c r="AK127" s="33">
        <v>0</v>
      </c>
      <c r="AL127" s="17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/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7">
        <v>0</v>
      </c>
      <c r="BF127" s="29">
        <v>0</v>
      </c>
      <c r="BG127" s="17">
        <v>5103</v>
      </c>
    </row>
    <row r="128" spans="1:59" x14ac:dyDescent="0.3">
      <c r="A128" s="28" t="s">
        <v>78</v>
      </c>
      <c r="B128" s="14">
        <v>0</v>
      </c>
      <c r="C128" s="14">
        <v>630</v>
      </c>
      <c r="D128" s="14">
        <v>0</v>
      </c>
      <c r="E128" s="14">
        <v>0</v>
      </c>
      <c r="F128" s="14">
        <v>1170</v>
      </c>
      <c r="G128" s="14">
        <v>0</v>
      </c>
      <c r="H128" s="14">
        <v>0</v>
      </c>
      <c r="I128" s="14">
        <v>0</v>
      </c>
      <c r="J128" s="14">
        <v>0</v>
      </c>
      <c r="K128" s="14">
        <v>15</v>
      </c>
      <c r="L128" s="14"/>
      <c r="M128" s="14">
        <v>30</v>
      </c>
      <c r="N128" s="14">
        <v>330</v>
      </c>
      <c r="O128" s="14">
        <v>0</v>
      </c>
      <c r="P128" s="14">
        <v>0</v>
      </c>
      <c r="Q128" s="14">
        <v>1455</v>
      </c>
      <c r="R128" s="14">
        <v>0</v>
      </c>
      <c r="S128" s="14">
        <v>315</v>
      </c>
      <c r="T128" s="14">
        <v>0</v>
      </c>
      <c r="U128" s="14">
        <v>15</v>
      </c>
      <c r="V128" s="14">
        <v>0</v>
      </c>
      <c r="W128" s="14">
        <v>0</v>
      </c>
      <c r="X128" s="14">
        <v>0</v>
      </c>
      <c r="Y128" s="29">
        <v>0</v>
      </c>
      <c r="Z128" s="14">
        <v>0</v>
      </c>
      <c r="AA128" s="14">
        <v>0</v>
      </c>
      <c r="AB128" s="14">
        <v>23.5</v>
      </c>
      <c r="AC128" s="14">
        <v>0</v>
      </c>
      <c r="AD128" s="14">
        <v>0</v>
      </c>
      <c r="AE128" s="14">
        <v>0</v>
      </c>
      <c r="AF128" s="14">
        <v>23.5</v>
      </c>
      <c r="AG128" s="14">
        <v>0</v>
      </c>
      <c r="AH128" s="14">
        <v>0</v>
      </c>
      <c r="AI128" s="14">
        <v>47</v>
      </c>
      <c r="AJ128" s="14">
        <v>0</v>
      </c>
      <c r="AK128" s="33">
        <v>0</v>
      </c>
      <c r="AL128" s="17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/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7">
        <v>0</v>
      </c>
      <c r="BF128" s="29">
        <v>0</v>
      </c>
      <c r="BG128" s="17">
        <v>4054</v>
      </c>
    </row>
    <row r="129" spans="1:59" x14ac:dyDescent="0.3">
      <c r="A129" s="28" t="s">
        <v>79</v>
      </c>
      <c r="B129" s="14">
        <v>15</v>
      </c>
      <c r="C129" s="14">
        <v>0</v>
      </c>
      <c r="D129" s="14">
        <v>300</v>
      </c>
      <c r="E129" s="14">
        <v>0</v>
      </c>
      <c r="F129" s="14">
        <v>240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/>
      <c r="M129" s="14">
        <v>0</v>
      </c>
      <c r="N129" s="14">
        <v>585</v>
      </c>
      <c r="O129" s="14">
        <v>0</v>
      </c>
      <c r="P129" s="14">
        <v>0</v>
      </c>
      <c r="Q129" s="14">
        <v>105</v>
      </c>
      <c r="R129" s="14">
        <v>0</v>
      </c>
      <c r="S129" s="14">
        <v>405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29">
        <v>90</v>
      </c>
      <c r="Z129" s="14">
        <v>0</v>
      </c>
      <c r="AA129" s="14">
        <v>517</v>
      </c>
      <c r="AB129" s="14">
        <v>47</v>
      </c>
      <c r="AC129" s="14">
        <v>0</v>
      </c>
      <c r="AD129" s="14">
        <v>0</v>
      </c>
      <c r="AE129" s="14">
        <v>0</v>
      </c>
      <c r="AF129" s="14">
        <v>0</v>
      </c>
      <c r="AG129" s="14">
        <v>70.5</v>
      </c>
      <c r="AH129" s="14">
        <v>0</v>
      </c>
      <c r="AI129" s="14">
        <v>117.5</v>
      </c>
      <c r="AJ129" s="14">
        <v>0</v>
      </c>
      <c r="AK129" s="33">
        <v>0</v>
      </c>
      <c r="AL129" s="17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/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7">
        <v>0</v>
      </c>
      <c r="BF129" s="29">
        <v>0</v>
      </c>
      <c r="BG129" s="17">
        <v>2492</v>
      </c>
    </row>
    <row r="130" spans="1:59" x14ac:dyDescent="0.3">
      <c r="A130" s="28" t="s">
        <v>83</v>
      </c>
      <c r="B130" s="14">
        <v>0</v>
      </c>
      <c r="C130" s="14">
        <v>60</v>
      </c>
      <c r="D130" s="14">
        <v>0</v>
      </c>
      <c r="E130" s="14">
        <v>0</v>
      </c>
      <c r="F130" s="14">
        <v>135</v>
      </c>
      <c r="G130" s="14">
        <v>0</v>
      </c>
      <c r="H130" s="14">
        <v>315</v>
      </c>
      <c r="I130" s="14">
        <v>0</v>
      </c>
      <c r="J130" s="14">
        <v>0</v>
      </c>
      <c r="K130" s="14">
        <v>0</v>
      </c>
      <c r="L130" s="14"/>
      <c r="M130" s="14">
        <v>15</v>
      </c>
      <c r="N130" s="14">
        <v>285</v>
      </c>
      <c r="O130" s="14">
        <v>0</v>
      </c>
      <c r="P130" s="14">
        <v>0</v>
      </c>
      <c r="Q130" s="14">
        <v>105</v>
      </c>
      <c r="R130" s="14">
        <v>0</v>
      </c>
      <c r="S130" s="14">
        <v>0</v>
      </c>
      <c r="T130" s="14">
        <v>0</v>
      </c>
      <c r="U130" s="14">
        <v>165</v>
      </c>
      <c r="V130" s="14">
        <v>0</v>
      </c>
      <c r="W130" s="14">
        <v>0</v>
      </c>
      <c r="X130" s="14">
        <v>0</v>
      </c>
      <c r="Y130" s="29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33">
        <v>0</v>
      </c>
      <c r="AL130" s="17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/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7">
        <v>0</v>
      </c>
      <c r="BF130" s="29">
        <v>0</v>
      </c>
      <c r="BG130" s="17">
        <v>1080</v>
      </c>
    </row>
    <row r="131" spans="1:59" x14ac:dyDescent="0.3">
      <c r="A131" s="28" t="s">
        <v>84</v>
      </c>
      <c r="B131" s="14">
        <v>0</v>
      </c>
      <c r="C131" s="14">
        <v>90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/>
      <c r="M131" s="14">
        <v>0</v>
      </c>
      <c r="N131" s="14">
        <v>0</v>
      </c>
      <c r="O131" s="14">
        <v>0</v>
      </c>
      <c r="P131" s="14">
        <v>0</v>
      </c>
      <c r="Q131" s="14">
        <v>225</v>
      </c>
      <c r="R131" s="14">
        <v>0</v>
      </c>
      <c r="S131" s="14">
        <v>45</v>
      </c>
      <c r="T131" s="14">
        <v>0</v>
      </c>
      <c r="U131" s="14">
        <v>0</v>
      </c>
      <c r="V131" s="14">
        <v>0</v>
      </c>
      <c r="W131" s="14">
        <v>0</v>
      </c>
      <c r="X131" s="14">
        <v>75</v>
      </c>
      <c r="Y131" s="29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33">
        <v>0</v>
      </c>
      <c r="AL131" s="17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/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7">
        <v>0</v>
      </c>
      <c r="BF131" s="29">
        <v>0</v>
      </c>
      <c r="BG131" s="17">
        <v>435</v>
      </c>
    </row>
    <row r="132" spans="1:59" x14ac:dyDescent="0.3">
      <c r="A132" s="28" t="s">
        <v>85</v>
      </c>
      <c r="B132" s="14">
        <v>0</v>
      </c>
      <c r="C132" s="14">
        <v>90</v>
      </c>
      <c r="D132" s="14">
        <v>105</v>
      </c>
      <c r="E132" s="14">
        <v>0</v>
      </c>
      <c r="F132" s="14">
        <v>105</v>
      </c>
      <c r="G132" s="14">
        <v>0</v>
      </c>
      <c r="H132" s="14">
        <v>0</v>
      </c>
      <c r="I132" s="14">
        <v>45</v>
      </c>
      <c r="J132" s="14">
        <v>0</v>
      </c>
      <c r="K132" s="14">
        <v>15</v>
      </c>
      <c r="L132" s="14"/>
      <c r="M132" s="14">
        <v>0</v>
      </c>
      <c r="N132" s="14">
        <v>60</v>
      </c>
      <c r="O132" s="14">
        <v>0</v>
      </c>
      <c r="P132" s="14">
        <v>105</v>
      </c>
      <c r="Q132" s="14">
        <v>90</v>
      </c>
      <c r="R132" s="14">
        <v>0</v>
      </c>
      <c r="S132" s="14">
        <v>60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29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47</v>
      </c>
      <c r="AK132" s="33">
        <v>0</v>
      </c>
      <c r="AL132" s="17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/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7">
        <v>0</v>
      </c>
      <c r="BF132" s="29">
        <v>0</v>
      </c>
      <c r="BG132" s="17">
        <v>722</v>
      </c>
    </row>
    <row r="133" spans="1:59" x14ac:dyDescent="0.3">
      <c r="A133" s="28" t="s">
        <v>86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/>
      <c r="M133" s="14">
        <v>0</v>
      </c>
      <c r="N133" s="14">
        <v>0</v>
      </c>
      <c r="O133" s="14">
        <v>0</v>
      </c>
      <c r="P133" s="14">
        <v>0</v>
      </c>
      <c r="Q133" s="14">
        <v>165</v>
      </c>
      <c r="R133" s="14">
        <v>0</v>
      </c>
      <c r="S133" s="14">
        <v>15</v>
      </c>
      <c r="T133" s="14">
        <v>0</v>
      </c>
      <c r="U133" s="14">
        <v>0</v>
      </c>
      <c r="V133" s="14">
        <v>0</v>
      </c>
      <c r="W133" s="14">
        <v>0</v>
      </c>
      <c r="X133" s="14">
        <v>75</v>
      </c>
      <c r="Y133" s="29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33">
        <v>0</v>
      </c>
      <c r="AL133" s="17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/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7">
        <v>0</v>
      </c>
      <c r="BF133" s="29">
        <v>0</v>
      </c>
      <c r="BG133" s="17">
        <v>255</v>
      </c>
    </row>
    <row r="134" spans="1:59" x14ac:dyDescent="0.3">
      <c r="A134" s="28" t="s">
        <v>87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330</v>
      </c>
      <c r="K134" s="14">
        <v>0</v>
      </c>
      <c r="L134" s="14"/>
      <c r="M134" s="14">
        <v>0</v>
      </c>
      <c r="N134" s="14">
        <v>0</v>
      </c>
      <c r="O134" s="14">
        <v>0</v>
      </c>
      <c r="P134" s="14">
        <v>0</v>
      </c>
      <c r="Q134" s="14">
        <v>60</v>
      </c>
      <c r="R134" s="14">
        <v>0</v>
      </c>
      <c r="S134" s="14">
        <v>0</v>
      </c>
      <c r="T134" s="14">
        <v>0</v>
      </c>
      <c r="U134" s="14">
        <v>180</v>
      </c>
      <c r="V134" s="14">
        <v>0</v>
      </c>
      <c r="W134" s="14">
        <v>0</v>
      </c>
      <c r="X134" s="14">
        <v>0</v>
      </c>
      <c r="Y134" s="29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33">
        <v>0</v>
      </c>
      <c r="AL134" s="17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/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7">
        <v>0</v>
      </c>
      <c r="BF134" s="29">
        <v>0</v>
      </c>
      <c r="BG134" s="17">
        <v>570</v>
      </c>
    </row>
    <row r="135" spans="1:59" x14ac:dyDescent="0.3">
      <c r="A135" s="28" t="s">
        <v>88</v>
      </c>
      <c r="B135" s="14">
        <v>0</v>
      </c>
      <c r="C135" s="14">
        <v>180</v>
      </c>
      <c r="D135" s="14">
        <v>0</v>
      </c>
      <c r="E135" s="14">
        <v>0</v>
      </c>
      <c r="F135" s="14">
        <v>45</v>
      </c>
      <c r="G135" s="14">
        <v>0</v>
      </c>
      <c r="H135" s="14">
        <v>0</v>
      </c>
      <c r="I135" s="14">
        <v>0</v>
      </c>
      <c r="J135" s="14">
        <v>60</v>
      </c>
      <c r="K135" s="14">
        <v>255</v>
      </c>
      <c r="L135" s="14"/>
      <c r="M135" s="14">
        <v>0</v>
      </c>
      <c r="N135" s="14">
        <v>0</v>
      </c>
      <c r="O135" s="14">
        <v>0</v>
      </c>
      <c r="P135" s="14">
        <v>0</v>
      </c>
      <c r="Q135" s="14">
        <v>150</v>
      </c>
      <c r="R135" s="14">
        <v>0</v>
      </c>
      <c r="S135" s="14">
        <v>180</v>
      </c>
      <c r="T135" s="14">
        <v>0</v>
      </c>
      <c r="U135" s="14">
        <v>0</v>
      </c>
      <c r="V135" s="14">
        <v>15</v>
      </c>
      <c r="W135" s="14">
        <v>0</v>
      </c>
      <c r="X135" s="14">
        <v>0</v>
      </c>
      <c r="Y135" s="29">
        <v>0</v>
      </c>
      <c r="Z135" s="14">
        <v>0</v>
      </c>
      <c r="AA135" s="14">
        <v>0</v>
      </c>
      <c r="AB135" s="14">
        <v>70.5</v>
      </c>
      <c r="AC135" s="14">
        <v>0</v>
      </c>
      <c r="AD135" s="14">
        <v>0</v>
      </c>
      <c r="AE135" s="14">
        <v>0</v>
      </c>
      <c r="AF135" s="14">
        <v>117.5</v>
      </c>
      <c r="AG135" s="14">
        <v>0</v>
      </c>
      <c r="AH135" s="14">
        <v>0</v>
      </c>
      <c r="AI135" s="14">
        <v>141</v>
      </c>
      <c r="AJ135" s="14">
        <v>0</v>
      </c>
      <c r="AK135" s="33">
        <v>0</v>
      </c>
      <c r="AL135" s="17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/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7">
        <v>0</v>
      </c>
      <c r="BF135" s="29">
        <v>0</v>
      </c>
      <c r="BG135" s="17">
        <v>1214</v>
      </c>
    </row>
    <row r="136" spans="1:59" x14ac:dyDescent="0.3">
      <c r="A136" s="28" t="s">
        <v>89</v>
      </c>
      <c r="B136" s="14">
        <v>0</v>
      </c>
      <c r="C136" s="14">
        <v>0</v>
      </c>
      <c r="D136" s="14">
        <v>165</v>
      </c>
      <c r="E136" s="14">
        <v>0</v>
      </c>
      <c r="F136" s="14">
        <v>30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/>
      <c r="M136" s="14">
        <v>0</v>
      </c>
      <c r="N136" s="14">
        <v>0</v>
      </c>
      <c r="O136" s="14">
        <v>0</v>
      </c>
      <c r="P136" s="14">
        <v>0</v>
      </c>
      <c r="Q136" s="14">
        <v>30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885</v>
      </c>
      <c r="X136" s="14">
        <v>0</v>
      </c>
      <c r="Y136" s="29">
        <v>0</v>
      </c>
      <c r="Z136" s="14">
        <v>0</v>
      </c>
      <c r="AA136" s="14">
        <v>23.5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47</v>
      </c>
      <c r="AJ136" s="14">
        <v>0</v>
      </c>
      <c r="AK136" s="33">
        <v>0</v>
      </c>
      <c r="AL136" s="17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/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7">
        <v>0</v>
      </c>
      <c r="BF136" s="29">
        <v>0</v>
      </c>
      <c r="BG136" s="17">
        <v>1180.5</v>
      </c>
    </row>
    <row r="137" spans="1:59" x14ac:dyDescent="0.3">
      <c r="A137" s="28" t="s">
        <v>90</v>
      </c>
      <c r="B137" s="14">
        <v>0</v>
      </c>
      <c r="C137" s="14">
        <v>300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/>
      <c r="M137" s="14">
        <v>0</v>
      </c>
      <c r="N137" s="14">
        <v>0</v>
      </c>
      <c r="O137" s="14">
        <v>0</v>
      </c>
      <c r="P137" s="14">
        <v>0</v>
      </c>
      <c r="Q137" s="14">
        <v>30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1005</v>
      </c>
      <c r="X137" s="14">
        <v>0</v>
      </c>
      <c r="Y137" s="29">
        <v>0</v>
      </c>
      <c r="Z137" s="14">
        <v>0</v>
      </c>
      <c r="AA137" s="14">
        <v>23.5</v>
      </c>
      <c r="AB137" s="14">
        <v>0</v>
      </c>
      <c r="AC137" s="14">
        <v>0</v>
      </c>
      <c r="AD137" s="14">
        <v>47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33">
        <v>0</v>
      </c>
      <c r="AL137" s="17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/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7">
        <v>0</v>
      </c>
      <c r="BF137" s="29">
        <v>0</v>
      </c>
      <c r="BG137" s="17">
        <v>1405.5</v>
      </c>
    </row>
    <row r="138" spans="1:59" x14ac:dyDescent="0.3">
      <c r="A138" s="28" t="s">
        <v>98</v>
      </c>
      <c r="B138" s="33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/>
      <c r="M138" s="14">
        <v>0</v>
      </c>
      <c r="N138" s="14">
        <v>15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15</v>
      </c>
      <c r="V138" s="14">
        <v>0</v>
      </c>
      <c r="W138" s="14">
        <v>0</v>
      </c>
      <c r="X138" s="14">
        <v>0</v>
      </c>
      <c r="Y138" s="29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33">
        <v>0</v>
      </c>
      <c r="AL138" s="17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/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7">
        <v>0</v>
      </c>
      <c r="BF138" s="29">
        <v>0</v>
      </c>
      <c r="BG138" s="17">
        <v>30</v>
      </c>
    </row>
    <row r="139" spans="1:59" x14ac:dyDescent="0.3">
      <c r="A139" s="28" t="s">
        <v>99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/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90</v>
      </c>
      <c r="X139" s="14">
        <v>0</v>
      </c>
      <c r="Y139" s="29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33">
        <v>0</v>
      </c>
      <c r="AL139" s="17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/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7">
        <v>0</v>
      </c>
      <c r="BF139" s="29">
        <v>0</v>
      </c>
      <c r="BG139" s="17">
        <v>90</v>
      </c>
    </row>
    <row r="140" spans="1:59" x14ac:dyDescent="0.3">
      <c r="A140" s="28" t="s">
        <v>101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/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255</v>
      </c>
      <c r="X140" s="14">
        <v>0</v>
      </c>
      <c r="Y140" s="29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33">
        <v>0</v>
      </c>
      <c r="AL140" s="17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/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7">
        <v>0</v>
      </c>
      <c r="BF140" s="29">
        <v>0</v>
      </c>
      <c r="BG140" s="17">
        <v>255</v>
      </c>
    </row>
    <row r="141" spans="1:59" x14ac:dyDescent="0.3">
      <c r="A141" s="28" t="s">
        <v>102</v>
      </c>
      <c r="B141" s="14">
        <v>0</v>
      </c>
      <c r="C141" s="14">
        <v>45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/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495</v>
      </c>
      <c r="X141" s="14">
        <v>0</v>
      </c>
      <c r="Y141" s="29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33">
        <v>0</v>
      </c>
      <c r="AL141" s="17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/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7">
        <v>0</v>
      </c>
      <c r="BF141" s="29">
        <v>0</v>
      </c>
      <c r="BG141" s="17">
        <v>540</v>
      </c>
    </row>
    <row r="142" spans="1:59" x14ac:dyDescent="0.3">
      <c r="A142" s="28" t="s">
        <v>103</v>
      </c>
      <c r="B142" s="14">
        <v>0</v>
      </c>
      <c r="C142" s="14">
        <v>90</v>
      </c>
      <c r="D142" s="14">
        <v>105</v>
      </c>
      <c r="E142" s="14">
        <v>0</v>
      </c>
      <c r="F142" s="14">
        <v>105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/>
      <c r="M142" s="14">
        <v>0</v>
      </c>
      <c r="N142" s="14">
        <v>0</v>
      </c>
      <c r="O142" s="14">
        <v>0</v>
      </c>
      <c r="P142" s="14">
        <v>0</v>
      </c>
      <c r="Q142" s="14">
        <v>240</v>
      </c>
      <c r="R142" s="14">
        <v>0</v>
      </c>
      <c r="S142" s="14">
        <v>150</v>
      </c>
      <c r="T142" s="14">
        <v>0</v>
      </c>
      <c r="U142" s="14">
        <v>0</v>
      </c>
      <c r="V142" s="14">
        <v>0</v>
      </c>
      <c r="W142" s="14">
        <v>45</v>
      </c>
      <c r="X142" s="14">
        <v>0</v>
      </c>
      <c r="Y142" s="29">
        <v>105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33">
        <v>0</v>
      </c>
      <c r="AL142" s="17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/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7">
        <v>0</v>
      </c>
      <c r="BF142" s="29">
        <v>0</v>
      </c>
      <c r="BG142" s="17">
        <v>840</v>
      </c>
    </row>
    <row r="143" spans="1:59" x14ac:dyDescent="0.3">
      <c r="A143" s="28" t="s">
        <v>104</v>
      </c>
      <c r="B143" s="14">
        <v>0</v>
      </c>
      <c r="C143" s="14">
        <v>150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/>
      <c r="M143" s="14">
        <v>0</v>
      </c>
      <c r="N143" s="14">
        <v>195</v>
      </c>
      <c r="O143" s="14">
        <v>0</v>
      </c>
      <c r="P143" s="14">
        <v>0</v>
      </c>
      <c r="Q143" s="14">
        <v>0</v>
      </c>
      <c r="R143" s="14">
        <v>420</v>
      </c>
      <c r="S143" s="14">
        <v>30</v>
      </c>
      <c r="T143" s="14">
        <v>0</v>
      </c>
      <c r="U143" s="14">
        <v>0</v>
      </c>
      <c r="V143" s="14">
        <v>0</v>
      </c>
      <c r="W143" s="14">
        <v>1065</v>
      </c>
      <c r="X143" s="14">
        <v>0</v>
      </c>
      <c r="Y143" s="29">
        <v>60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33">
        <v>0</v>
      </c>
      <c r="AL143" s="17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/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7">
        <v>0</v>
      </c>
      <c r="BF143" s="29">
        <v>0</v>
      </c>
      <c r="BG143" s="17">
        <v>1920</v>
      </c>
    </row>
    <row r="144" spans="1:59" x14ac:dyDescent="0.3">
      <c r="A144" s="28" t="s">
        <v>105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/>
      <c r="M144" s="14">
        <v>0</v>
      </c>
      <c r="N144" s="14">
        <v>0</v>
      </c>
      <c r="O144" s="14">
        <v>0</v>
      </c>
      <c r="P144" s="14">
        <v>0</v>
      </c>
      <c r="Q144" s="14">
        <v>30</v>
      </c>
      <c r="R144" s="14">
        <v>780</v>
      </c>
      <c r="S144" s="14">
        <v>15</v>
      </c>
      <c r="T144" s="14">
        <v>0</v>
      </c>
      <c r="U144" s="14">
        <v>0</v>
      </c>
      <c r="V144" s="14">
        <v>0</v>
      </c>
      <c r="W144" s="14">
        <v>225</v>
      </c>
      <c r="X144" s="14">
        <v>0</v>
      </c>
      <c r="Y144" s="29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33">
        <v>0</v>
      </c>
      <c r="AL144" s="17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/>
      <c r="AU144" s="14">
        <v>0</v>
      </c>
      <c r="AV144" s="14">
        <v>0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7">
        <v>0</v>
      </c>
      <c r="BF144" s="29">
        <v>0</v>
      </c>
      <c r="BG144" s="17">
        <v>1050</v>
      </c>
    </row>
    <row r="145" spans="1:59" x14ac:dyDescent="0.3">
      <c r="A145" s="28" t="s">
        <v>106</v>
      </c>
      <c r="B145" s="14">
        <v>0</v>
      </c>
      <c r="C145" s="14">
        <v>0</v>
      </c>
      <c r="D145" s="14">
        <v>0</v>
      </c>
      <c r="E145" s="14">
        <v>330</v>
      </c>
      <c r="F145" s="14">
        <v>120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/>
      <c r="M145" s="14">
        <v>0</v>
      </c>
      <c r="N145" s="14">
        <v>0</v>
      </c>
      <c r="O145" s="14">
        <v>0</v>
      </c>
      <c r="P145" s="14">
        <v>0</v>
      </c>
      <c r="Q145" s="14">
        <v>165</v>
      </c>
      <c r="R145" s="14">
        <v>525</v>
      </c>
      <c r="S145" s="14">
        <v>0</v>
      </c>
      <c r="T145" s="14">
        <v>0</v>
      </c>
      <c r="U145" s="14">
        <v>0</v>
      </c>
      <c r="V145" s="14">
        <v>0</v>
      </c>
      <c r="W145" s="14">
        <v>285</v>
      </c>
      <c r="X145" s="14">
        <v>0</v>
      </c>
      <c r="Y145" s="29">
        <v>0</v>
      </c>
      <c r="Z145" s="14">
        <v>0</v>
      </c>
      <c r="AA145" s="14">
        <v>23.5</v>
      </c>
      <c r="AB145" s="14">
        <v>47</v>
      </c>
      <c r="AC145" s="14">
        <v>0</v>
      </c>
      <c r="AD145" s="14">
        <v>47</v>
      </c>
      <c r="AE145" s="14">
        <v>0</v>
      </c>
      <c r="AF145" s="14">
        <v>0</v>
      </c>
      <c r="AG145" s="14">
        <v>47</v>
      </c>
      <c r="AH145" s="14">
        <v>0</v>
      </c>
      <c r="AI145" s="14">
        <v>94</v>
      </c>
      <c r="AJ145" s="14">
        <v>23.5</v>
      </c>
      <c r="AK145" s="33">
        <v>0</v>
      </c>
      <c r="AL145" s="17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/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7">
        <v>0</v>
      </c>
      <c r="BF145" s="29">
        <v>0</v>
      </c>
      <c r="BG145" s="17">
        <v>1707</v>
      </c>
    </row>
    <row r="146" spans="1:59" x14ac:dyDescent="0.3">
      <c r="A146" s="28" t="s">
        <v>107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/>
      <c r="M146" s="14">
        <v>0</v>
      </c>
      <c r="N146" s="14">
        <v>0</v>
      </c>
      <c r="O146" s="14">
        <v>0</v>
      </c>
      <c r="P146" s="14">
        <v>0</v>
      </c>
      <c r="Q146" s="14">
        <v>165</v>
      </c>
      <c r="R146" s="14">
        <v>645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29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33">
        <v>0</v>
      </c>
      <c r="AL146" s="17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/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7">
        <v>0</v>
      </c>
      <c r="BF146" s="29">
        <v>0</v>
      </c>
      <c r="BG146" s="17">
        <v>810</v>
      </c>
    </row>
    <row r="147" spans="1:59" x14ac:dyDescent="0.3">
      <c r="A147" s="28" t="s">
        <v>108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/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15</v>
      </c>
      <c r="X147" s="14">
        <v>0</v>
      </c>
      <c r="Y147" s="29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33">
        <v>0</v>
      </c>
      <c r="AL147" s="17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/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7">
        <v>0</v>
      </c>
      <c r="BF147" s="29">
        <v>0</v>
      </c>
      <c r="BG147" s="17">
        <v>15</v>
      </c>
    </row>
    <row r="148" spans="1:59" ht="15.75" customHeight="1" x14ac:dyDescent="0.3">
      <c r="A148" s="28" t="s">
        <v>109</v>
      </c>
      <c r="B148" s="14">
        <v>0</v>
      </c>
      <c r="C148" s="14">
        <v>0</v>
      </c>
      <c r="D148" s="14">
        <v>0</v>
      </c>
      <c r="E148" s="14">
        <v>345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/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195</v>
      </c>
      <c r="T148" s="14">
        <v>0</v>
      </c>
      <c r="U148" s="14">
        <v>0</v>
      </c>
      <c r="V148" s="14">
        <v>0</v>
      </c>
      <c r="W148" s="14">
        <v>600</v>
      </c>
      <c r="X148" s="14">
        <v>0</v>
      </c>
      <c r="Y148" s="29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33">
        <v>0</v>
      </c>
      <c r="AL148" s="17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/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7">
        <v>0</v>
      </c>
      <c r="BF148" s="29">
        <v>0</v>
      </c>
      <c r="BG148" s="17">
        <v>1140</v>
      </c>
    </row>
    <row r="149" spans="1:59" ht="15.75" customHeight="1" x14ac:dyDescent="0.3">
      <c r="A149" s="28" t="s">
        <v>110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/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90</v>
      </c>
      <c r="X149" s="14">
        <v>0</v>
      </c>
      <c r="Y149" s="29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33">
        <v>0</v>
      </c>
      <c r="AL149" s="17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/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7">
        <v>0</v>
      </c>
      <c r="BF149" s="29">
        <v>0</v>
      </c>
      <c r="BG149" s="17">
        <v>90</v>
      </c>
    </row>
    <row r="150" spans="1:59" x14ac:dyDescent="0.3">
      <c r="A150" s="28" t="s">
        <v>111</v>
      </c>
      <c r="B150" s="14">
        <v>0</v>
      </c>
      <c r="C150" s="14">
        <v>165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/>
      <c r="M150" s="14">
        <v>0</v>
      </c>
      <c r="N150" s="14">
        <v>0</v>
      </c>
      <c r="O150" s="14">
        <v>0</v>
      </c>
      <c r="P150" s="14">
        <v>0</v>
      </c>
      <c r="Q150" s="14">
        <v>375</v>
      </c>
      <c r="R150" s="14">
        <v>615</v>
      </c>
      <c r="S150" s="14">
        <v>60</v>
      </c>
      <c r="T150" s="14">
        <v>0</v>
      </c>
      <c r="U150" s="14">
        <v>0</v>
      </c>
      <c r="V150" s="14">
        <v>0</v>
      </c>
      <c r="W150" s="14">
        <v>60</v>
      </c>
      <c r="X150" s="14">
        <v>0</v>
      </c>
      <c r="Y150" s="29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33">
        <v>0</v>
      </c>
      <c r="AL150" s="17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/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7">
        <v>0</v>
      </c>
      <c r="BF150" s="29">
        <v>0</v>
      </c>
      <c r="BG150" s="17">
        <v>1275</v>
      </c>
    </row>
    <row r="151" spans="1:59" x14ac:dyDescent="0.3">
      <c r="A151" s="28" t="s">
        <v>112</v>
      </c>
      <c r="B151" s="14">
        <v>0</v>
      </c>
      <c r="C151" s="14">
        <v>165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135</v>
      </c>
      <c r="M151" s="14">
        <v>45</v>
      </c>
      <c r="N151" s="14">
        <v>0</v>
      </c>
      <c r="O151" s="14"/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29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33">
        <v>0</v>
      </c>
      <c r="AL151" s="17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/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7">
        <v>0</v>
      </c>
      <c r="BF151" s="29">
        <v>0</v>
      </c>
      <c r="BG151" s="17">
        <v>570</v>
      </c>
    </row>
    <row r="152" spans="1:59" x14ac:dyDescent="0.3">
      <c r="A152" s="28" t="s">
        <v>113</v>
      </c>
      <c r="B152" s="14">
        <v>0</v>
      </c>
      <c r="C152" s="14">
        <v>390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195</v>
      </c>
      <c r="O152" s="14"/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29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33">
        <v>0</v>
      </c>
      <c r="AL152" s="17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/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7">
        <v>0</v>
      </c>
      <c r="BF152" s="29">
        <v>0</v>
      </c>
      <c r="BG152" s="17">
        <v>770</v>
      </c>
    </row>
    <row r="153" spans="1:59" x14ac:dyDescent="0.3">
      <c r="A153" s="28" t="s">
        <v>114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/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29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33">
        <v>0</v>
      </c>
      <c r="AL153" s="17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/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7">
        <v>0</v>
      </c>
      <c r="BF153" s="29">
        <v>0</v>
      </c>
      <c r="BG153" s="17">
        <v>0</v>
      </c>
    </row>
    <row r="154" spans="1:59" ht="16.5" customHeight="1" x14ac:dyDescent="0.3">
      <c r="A154" s="28" t="s">
        <v>116</v>
      </c>
      <c r="B154" s="3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/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29">
        <v>0</v>
      </c>
      <c r="Z154" s="33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33">
        <v>0</v>
      </c>
      <c r="AL154" s="17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/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7">
        <v>0</v>
      </c>
      <c r="BF154" s="29">
        <v>0</v>
      </c>
      <c r="BG154" s="17">
        <v>0</v>
      </c>
    </row>
    <row r="155" spans="1:59" ht="16.5" customHeight="1" x14ac:dyDescent="0.3">
      <c r="A155" s="28" t="s">
        <v>117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105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42">
        <v>180</v>
      </c>
      <c r="Z155" s="33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/>
      <c r="AJ155" s="14"/>
      <c r="AK155" s="33">
        <v>0</v>
      </c>
      <c r="AL155" s="17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/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7">
        <v>0</v>
      </c>
      <c r="BF155" s="29">
        <v>0</v>
      </c>
      <c r="BG155" s="17">
        <v>285</v>
      </c>
    </row>
    <row r="156" spans="1:59" ht="16.5" customHeight="1" x14ac:dyDescent="0.3">
      <c r="A156" s="28" t="s">
        <v>118</v>
      </c>
      <c r="B156" s="33">
        <v>0</v>
      </c>
      <c r="C156" s="14">
        <v>405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120</v>
      </c>
      <c r="O156" s="14">
        <v>0</v>
      </c>
      <c r="P156" s="14">
        <v>0</v>
      </c>
      <c r="Q156" s="14">
        <v>0</v>
      </c>
      <c r="R156" s="14">
        <v>615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29">
        <v>0</v>
      </c>
      <c r="Z156" s="33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33">
        <v>0</v>
      </c>
      <c r="AL156" s="17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/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7">
        <v>0</v>
      </c>
      <c r="BF156" s="29">
        <v>0</v>
      </c>
      <c r="BG156" s="17">
        <v>1140</v>
      </c>
    </row>
    <row r="157" spans="1:59" ht="16.5" customHeight="1" x14ac:dyDescent="0.3">
      <c r="A157" s="28" t="s">
        <v>119</v>
      </c>
      <c r="B157" s="33">
        <v>15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270</v>
      </c>
      <c r="M157" s="14">
        <v>0</v>
      </c>
      <c r="N157" s="14">
        <v>360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870</v>
      </c>
      <c r="X157" s="14">
        <v>0</v>
      </c>
      <c r="Y157" s="29">
        <v>15</v>
      </c>
      <c r="Z157" s="33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33">
        <v>0</v>
      </c>
      <c r="AL157" s="17">
        <v>0</v>
      </c>
      <c r="AM157" s="14">
        <v>15</v>
      </c>
      <c r="AN157" s="14">
        <v>0</v>
      </c>
      <c r="AO157" s="14">
        <v>15</v>
      </c>
      <c r="AP157" s="14">
        <v>30</v>
      </c>
      <c r="AQ157" s="14">
        <v>0</v>
      </c>
      <c r="AR157" s="14">
        <v>30</v>
      </c>
      <c r="AS157" s="14">
        <v>45</v>
      </c>
      <c r="AT157" s="14"/>
      <c r="AU157" s="14">
        <v>15</v>
      </c>
      <c r="AV157" s="14">
        <v>15</v>
      </c>
      <c r="AW157" s="14">
        <v>0</v>
      </c>
      <c r="AX157" s="14">
        <v>30</v>
      </c>
      <c r="AY157" s="14">
        <v>15</v>
      </c>
      <c r="AZ157" s="14">
        <v>15</v>
      </c>
      <c r="BA157" s="14">
        <v>150</v>
      </c>
      <c r="BB157" s="14">
        <v>15</v>
      </c>
      <c r="BC157" s="14">
        <v>15</v>
      </c>
      <c r="BD157" s="14">
        <v>0</v>
      </c>
      <c r="BE157" s="17">
        <v>30</v>
      </c>
      <c r="BF157" s="29">
        <v>0</v>
      </c>
      <c r="BG157" s="17">
        <v>1965</v>
      </c>
    </row>
    <row r="158" spans="1:59" ht="16.5" customHeight="1" x14ac:dyDescent="0.3">
      <c r="A158" s="28" t="s">
        <v>134</v>
      </c>
      <c r="B158" s="33">
        <v>0</v>
      </c>
      <c r="C158" s="14">
        <v>0</v>
      </c>
      <c r="D158" s="14">
        <v>150</v>
      </c>
      <c r="E158" s="14">
        <v>0</v>
      </c>
      <c r="F158" s="14">
        <v>240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195</v>
      </c>
      <c r="M158" s="14">
        <v>30</v>
      </c>
      <c r="N158" s="14">
        <v>210</v>
      </c>
      <c r="O158" s="14">
        <v>0</v>
      </c>
      <c r="P158" s="14">
        <v>0</v>
      </c>
      <c r="Q158" s="14">
        <v>375</v>
      </c>
      <c r="R158" s="14">
        <v>440</v>
      </c>
      <c r="S158" s="14">
        <v>0</v>
      </c>
      <c r="T158" s="14">
        <v>0</v>
      </c>
      <c r="U158" s="14">
        <v>0</v>
      </c>
      <c r="V158" s="14">
        <v>0</v>
      </c>
      <c r="W158" s="14">
        <v>60</v>
      </c>
      <c r="X158" s="14">
        <v>0</v>
      </c>
      <c r="Y158" s="29">
        <v>165</v>
      </c>
      <c r="Z158" s="33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33">
        <v>0</v>
      </c>
      <c r="AL158" s="17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/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7">
        <v>0</v>
      </c>
      <c r="BF158" s="29">
        <v>0</v>
      </c>
      <c r="BG158" s="17">
        <v>1865</v>
      </c>
    </row>
    <row r="159" spans="1:59" ht="16.5" customHeight="1" x14ac:dyDescent="0.3">
      <c r="A159" s="28" t="s">
        <v>135</v>
      </c>
      <c r="B159" s="33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675</v>
      </c>
      <c r="S159" s="14">
        <v>0</v>
      </c>
      <c r="T159" s="14">
        <v>0</v>
      </c>
      <c r="U159" s="14">
        <v>0</v>
      </c>
      <c r="V159" s="14">
        <v>0</v>
      </c>
      <c r="W159" s="14">
        <v>900</v>
      </c>
      <c r="X159" s="14">
        <v>0</v>
      </c>
      <c r="Y159" s="29">
        <v>165</v>
      </c>
      <c r="Z159" s="33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33">
        <v>0</v>
      </c>
      <c r="AL159" s="17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/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7">
        <v>0</v>
      </c>
      <c r="BF159" s="29">
        <v>15</v>
      </c>
      <c r="BG159" s="17">
        <v>1755</v>
      </c>
    </row>
    <row r="160" spans="1:59" ht="16.5" customHeight="1" x14ac:dyDescent="0.3">
      <c r="A160" s="28" t="s">
        <v>138</v>
      </c>
      <c r="B160" s="33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155</v>
      </c>
      <c r="S160" s="14">
        <v>0</v>
      </c>
      <c r="T160" s="14">
        <v>0</v>
      </c>
      <c r="U160" s="14">
        <v>0</v>
      </c>
      <c r="V160" s="14">
        <v>0</v>
      </c>
      <c r="W160" s="14">
        <v>240</v>
      </c>
      <c r="X160" s="14">
        <v>0</v>
      </c>
      <c r="Y160" s="29">
        <v>0</v>
      </c>
      <c r="Z160" s="33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33">
        <v>0</v>
      </c>
      <c r="AL160" s="17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/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7">
        <v>0</v>
      </c>
      <c r="BF160" s="29">
        <v>0</v>
      </c>
      <c r="BG160" s="17">
        <v>395</v>
      </c>
    </row>
    <row r="161" spans="1:59" ht="16.5" customHeight="1" x14ac:dyDescent="0.3">
      <c r="A161" s="28" t="s">
        <v>139</v>
      </c>
      <c r="B161" s="33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390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29">
        <v>0</v>
      </c>
      <c r="Z161" s="33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33">
        <v>0</v>
      </c>
      <c r="AL161" s="17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/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7">
        <v>0</v>
      </c>
      <c r="BF161" s="29">
        <v>0</v>
      </c>
      <c r="BG161" s="17">
        <v>390</v>
      </c>
    </row>
    <row r="162" spans="1:59" ht="16.5" customHeight="1" x14ac:dyDescent="0.3">
      <c r="A162" s="28" t="s">
        <v>141</v>
      </c>
      <c r="B162" s="33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360</v>
      </c>
      <c r="X162" s="14">
        <v>0</v>
      </c>
      <c r="Y162" s="29">
        <v>0</v>
      </c>
      <c r="Z162" s="33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33">
        <v>0</v>
      </c>
      <c r="AL162" s="17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/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7">
        <v>0</v>
      </c>
      <c r="BF162" s="29">
        <v>0</v>
      </c>
      <c r="BG162" s="17">
        <v>360</v>
      </c>
    </row>
    <row r="163" spans="1:59" ht="16.5" customHeight="1" x14ac:dyDescent="0.3">
      <c r="A163" s="28" t="s">
        <v>142</v>
      </c>
      <c r="B163" s="33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1035</v>
      </c>
      <c r="S163" s="14">
        <v>135</v>
      </c>
      <c r="T163" s="14">
        <v>0</v>
      </c>
      <c r="U163" s="14">
        <v>0</v>
      </c>
      <c r="V163" s="14">
        <v>0</v>
      </c>
      <c r="W163" s="14">
        <v>255</v>
      </c>
      <c r="X163" s="14">
        <v>0</v>
      </c>
      <c r="Y163" s="29">
        <v>0</v>
      </c>
      <c r="Z163" s="33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33">
        <v>0</v>
      </c>
      <c r="AL163" s="17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/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7">
        <v>0</v>
      </c>
      <c r="BF163" s="29">
        <v>0</v>
      </c>
      <c r="BG163" s="17">
        <v>1425</v>
      </c>
    </row>
    <row r="164" spans="1:59" ht="16.5" customHeight="1" x14ac:dyDescent="0.3">
      <c r="A164" s="28" t="s">
        <v>143</v>
      </c>
      <c r="B164" s="14">
        <v>0</v>
      </c>
      <c r="C164" s="14">
        <v>0</v>
      </c>
      <c r="D164" s="14">
        <v>0</v>
      </c>
      <c r="E164" s="14">
        <v>0</v>
      </c>
      <c r="F164" s="14">
        <v>45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375</v>
      </c>
      <c r="S164" s="14">
        <v>0</v>
      </c>
      <c r="T164" s="14">
        <v>0</v>
      </c>
      <c r="U164" s="14">
        <v>0</v>
      </c>
      <c r="V164" s="14">
        <v>0</v>
      </c>
      <c r="W164" s="14">
        <v>270</v>
      </c>
      <c r="X164" s="14">
        <v>0</v>
      </c>
      <c r="Y164" s="29">
        <v>0</v>
      </c>
      <c r="Z164" s="33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33">
        <v>0</v>
      </c>
      <c r="AL164" s="17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/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7">
        <v>0</v>
      </c>
      <c r="BF164" s="29">
        <v>0</v>
      </c>
      <c r="BG164" s="17">
        <v>690</v>
      </c>
    </row>
    <row r="165" spans="1:59" ht="16.5" customHeight="1" x14ac:dyDescent="0.3">
      <c r="A165" s="28" t="s">
        <v>144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29">
        <v>0</v>
      </c>
      <c r="Z165" s="33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33">
        <v>0</v>
      </c>
      <c r="AL165" s="17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/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7">
        <v>0</v>
      </c>
      <c r="BF165" s="29">
        <v>0</v>
      </c>
      <c r="BG165" s="17">
        <f>+SUM(B165:BF165)</f>
        <v>0</v>
      </c>
    </row>
    <row r="166" spans="1:59" s="14" customFormat="1" ht="16.5" customHeight="1" x14ac:dyDescent="0.3">
      <c r="A166" s="41" t="s">
        <v>145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29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33">
        <v>0</v>
      </c>
      <c r="AL166" s="17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U166" s="14">
        <v>0</v>
      </c>
      <c r="AV166" s="14">
        <v>0</v>
      </c>
      <c r="AW166" s="14">
        <v>0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7">
        <v>0</v>
      </c>
      <c r="BF166" s="29">
        <v>0</v>
      </c>
      <c r="BG166" s="17">
        <f t="shared" ref="BF166:BG171" si="56">+SUM(B166:BF166)</f>
        <v>0</v>
      </c>
    </row>
    <row r="167" spans="1:59" s="14" customFormat="1" ht="16.5" customHeight="1" x14ac:dyDescent="0.3">
      <c r="A167" s="41" t="s">
        <v>146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29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33">
        <v>0</v>
      </c>
      <c r="AL167" s="17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7">
        <v>0</v>
      </c>
      <c r="BF167" s="29">
        <v>0</v>
      </c>
      <c r="BG167" s="17">
        <f t="shared" si="56"/>
        <v>0</v>
      </c>
    </row>
    <row r="168" spans="1:59" s="14" customFormat="1" ht="16.5" customHeight="1" x14ac:dyDescent="0.3">
      <c r="A168" s="40" t="s">
        <v>147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29">
        <v>0</v>
      </c>
      <c r="Z168" s="33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33">
        <v>30</v>
      </c>
      <c r="AL168" s="17">
        <v>30</v>
      </c>
      <c r="AM168" s="14">
        <v>0</v>
      </c>
      <c r="AN168" s="14">
        <v>15</v>
      </c>
      <c r="AO168" s="14">
        <v>0</v>
      </c>
      <c r="AP168" s="14">
        <v>45</v>
      </c>
      <c r="AQ168" s="14">
        <v>135</v>
      </c>
      <c r="AR168" s="14">
        <v>0</v>
      </c>
      <c r="AS168" s="14">
        <v>0</v>
      </c>
      <c r="AT168" s="14">
        <v>45</v>
      </c>
      <c r="AU168" s="14">
        <v>0</v>
      </c>
      <c r="AV168" s="14">
        <v>0</v>
      </c>
      <c r="AW168" s="14">
        <v>75</v>
      </c>
      <c r="AX168" s="14">
        <v>0</v>
      </c>
      <c r="AY168" s="14">
        <v>0</v>
      </c>
      <c r="AZ168" s="14">
        <v>0</v>
      </c>
      <c r="BA168" s="14">
        <v>15</v>
      </c>
      <c r="BB168" s="14">
        <v>0</v>
      </c>
      <c r="BC168" s="14">
        <v>0</v>
      </c>
      <c r="BD168" s="14">
        <v>15</v>
      </c>
      <c r="BE168" s="14">
        <v>0</v>
      </c>
      <c r="BF168" s="29">
        <v>0</v>
      </c>
      <c r="BG168" s="29">
        <f t="shared" si="56"/>
        <v>405</v>
      </c>
    </row>
    <row r="169" spans="1:59" s="14" customFormat="1" ht="16.5" customHeight="1" x14ac:dyDescent="0.3">
      <c r="A169" s="40" t="s">
        <v>156</v>
      </c>
      <c r="B169" s="14">
        <v>0</v>
      </c>
      <c r="C169" s="14">
        <v>0</v>
      </c>
      <c r="D169" s="14">
        <v>0</v>
      </c>
      <c r="E169" s="14">
        <v>300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29">
        <v>0</v>
      </c>
      <c r="Z169" s="33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33">
        <v>0</v>
      </c>
      <c r="AL169" s="17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4">
        <v>0</v>
      </c>
      <c r="BF169" s="29">
        <v>0</v>
      </c>
      <c r="BG169" s="29">
        <f t="shared" si="56"/>
        <v>300</v>
      </c>
    </row>
    <row r="170" spans="1:59" s="14" customFormat="1" ht="16.5" customHeight="1" x14ac:dyDescent="0.3">
      <c r="A170" s="40" t="s">
        <v>157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735</v>
      </c>
      <c r="S170" s="14">
        <v>0</v>
      </c>
      <c r="T170" s="14">
        <v>0</v>
      </c>
      <c r="U170" s="14">
        <v>0</v>
      </c>
      <c r="V170" s="14">
        <v>0</v>
      </c>
      <c r="W170" s="14">
        <v>135</v>
      </c>
      <c r="X170" s="14">
        <v>0</v>
      </c>
      <c r="Y170" s="29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33">
        <v>0</v>
      </c>
      <c r="AL170" s="14">
        <v>0</v>
      </c>
      <c r="AM170" s="33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4">
        <v>0</v>
      </c>
      <c r="BF170" s="29">
        <v>0</v>
      </c>
      <c r="BG170" s="29">
        <f t="shared" si="56"/>
        <v>870</v>
      </c>
    </row>
    <row r="171" spans="1:59" s="14" customFormat="1" ht="16.5" customHeight="1" x14ac:dyDescent="0.3">
      <c r="A171" s="44" t="s">
        <v>159</v>
      </c>
      <c r="B171" s="43">
        <v>0</v>
      </c>
      <c r="C171" s="54">
        <v>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345</v>
      </c>
      <c r="S171" s="54">
        <v>0</v>
      </c>
      <c r="T171" s="54">
        <v>0</v>
      </c>
      <c r="U171" s="54">
        <v>0</v>
      </c>
      <c r="V171" s="54">
        <v>0</v>
      </c>
      <c r="W171" s="54">
        <v>45</v>
      </c>
      <c r="X171" s="56">
        <v>0</v>
      </c>
      <c r="Y171" s="56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6">
        <v>0</v>
      </c>
      <c r="AK171" s="54">
        <v>0</v>
      </c>
      <c r="AL171" s="56">
        <v>0</v>
      </c>
      <c r="AM171" s="54">
        <v>0</v>
      </c>
      <c r="AN171" s="54">
        <v>0</v>
      </c>
      <c r="AO171" s="54">
        <v>0</v>
      </c>
      <c r="AP171" s="54">
        <v>0</v>
      </c>
      <c r="AQ171" s="54">
        <v>0</v>
      </c>
      <c r="AR171" s="54">
        <v>0</v>
      </c>
      <c r="AS171" s="54">
        <v>0</v>
      </c>
      <c r="AT171" s="54">
        <v>0</v>
      </c>
      <c r="AU171" s="54">
        <v>0</v>
      </c>
      <c r="AV171" s="54">
        <v>0</v>
      </c>
      <c r="AW171" s="54">
        <v>0</v>
      </c>
      <c r="AX171" s="54">
        <v>0</v>
      </c>
      <c r="AY171" s="54">
        <v>0</v>
      </c>
      <c r="AZ171" s="54">
        <v>0</v>
      </c>
      <c r="BA171" s="54">
        <v>0</v>
      </c>
      <c r="BB171" s="54">
        <v>0</v>
      </c>
      <c r="BC171" s="54">
        <v>0</v>
      </c>
      <c r="BD171" s="54">
        <v>0</v>
      </c>
      <c r="BE171" s="54">
        <v>0</v>
      </c>
      <c r="BF171" s="55">
        <v>0</v>
      </c>
      <c r="BG171" s="55">
        <f>+SUM(B171:BF171)</f>
        <v>390</v>
      </c>
    </row>
  </sheetData>
  <mergeCells count="8">
    <mergeCell ref="B4:BG4"/>
    <mergeCell ref="A88:BG88"/>
    <mergeCell ref="AK2:AL2"/>
    <mergeCell ref="AM2:BE2"/>
    <mergeCell ref="A1:H1"/>
    <mergeCell ref="B2:X2"/>
    <mergeCell ref="Z2:AJ2"/>
    <mergeCell ref="A2:A3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01</vt:lpstr>
      <vt:lpstr>02</vt:lpstr>
      <vt:lpstr>'01'!Área_de_impresión</vt:lpstr>
      <vt:lpstr>Índice!Área_de_impresión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Henry</cp:lastModifiedBy>
  <cp:lastPrinted>2016-12-06T14:51:29Z</cp:lastPrinted>
  <dcterms:created xsi:type="dcterms:W3CDTF">2012-10-11T15:18:40Z</dcterms:created>
  <dcterms:modified xsi:type="dcterms:W3CDTF">2021-11-23T18:56:08Z</dcterms:modified>
</cp:coreProperties>
</file>