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6. Junio\3. BPVV\Valores\"/>
    </mc:Choice>
  </mc:AlternateContent>
  <xr:revisionPtr revIDLastSave="0" documentId="13_ncr:1_{F178A57D-7615-4B20-A378-00E77CFEBF92}" xr6:coauthVersionLast="47" xr6:coauthVersionMax="47" xr10:uidLastSave="{00000000-0000-0000-0000-000000000000}"/>
  <bookViews>
    <workbookView xWindow="-110" yWindow="-110" windowWidth="19420" windowHeight="10300" tabRatio="572" xr2:uid="{00000000-000D-0000-FFFF-FFFF00000000}"/>
  </bookViews>
  <sheets>
    <sheet name="Índice" sheetId="49" r:id="rId1"/>
    <sheet name="01" sheetId="45" r:id="rId2"/>
    <sheet name="02" sheetId="52" r:id="rId3"/>
    <sheet name="Cuadro_Resumen" sheetId="53" state="hidden" r:id="rId4"/>
  </sheets>
  <definedNames>
    <definedName name="_xlnm._FilterDatabase" localSheetId="1" hidden="1">'01'!$B$1:$F$143</definedName>
    <definedName name="_xlnm.Print_Area" localSheetId="1">'01'!$B$1:$F$143</definedName>
    <definedName name="_xlnm.Print_Area" localSheetId="2">'02'!$A$1:$BG$284</definedName>
    <definedName name="_xlnm.Print_Area" localSheetId="0">Índice!$A$1:$B$7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145" i="52" l="1"/>
  <c r="BA145" i="52"/>
  <c r="AQ145" i="52"/>
  <c r="AO145" i="52"/>
  <c r="AE145" i="52"/>
  <c r="AC145" i="52"/>
  <c r="Q145" i="52"/>
  <c r="G145" i="52"/>
  <c r="E145" i="52"/>
  <c r="AH5" i="52"/>
  <c r="D4" i="45"/>
  <c r="C4" i="45" l="1"/>
  <c r="M145" i="52"/>
  <c r="Y145" i="52"/>
  <c r="AK145" i="52"/>
  <c r="AW145" i="52"/>
  <c r="B145" i="52"/>
  <c r="N145" i="52"/>
  <c r="Z145" i="52"/>
  <c r="AL145" i="52"/>
  <c r="AX145" i="52"/>
  <c r="C145" i="52"/>
  <c r="O145" i="52"/>
  <c r="AA145" i="52"/>
  <c r="AM145" i="52"/>
  <c r="AY145" i="52"/>
  <c r="AE5" i="52"/>
  <c r="D145" i="52"/>
  <c r="P145" i="52"/>
  <c r="AB145" i="52"/>
  <c r="AN145" i="52"/>
  <c r="AZ145" i="52"/>
  <c r="BG283" i="52"/>
  <c r="F145" i="52"/>
  <c r="R145" i="52"/>
  <c r="AD145" i="52"/>
  <c r="AP145" i="52"/>
  <c r="BB145" i="52"/>
  <c r="AU5" i="52"/>
  <c r="H145" i="52"/>
  <c r="T145" i="52"/>
  <c r="AF145" i="52"/>
  <c r="AR145" i="52"/>
  <c r="BD145" i="52"/>
  <c r="I145" i="52"/>
  <c r="U145" i="52"/>
  <c r="AG145" i="52"/>
  <c r="AS145" i="52"/>
  <c r="BE145" i="52"/>
  <c r="J145" i="52"/>
  <c r="V145" i="52"/>
  <c r="AH145" i="52"/>
  <c r="AT145" i="52"/>
  <c r="BF145" i="52"/>
  <c r="S145" i="52"/>
  <c r="AX5" i="52"/>
  <c r="K145" i="52"/>
  <c r="W145" i="52"/>
  <c r="AI145" i="52"/>
  <c r="AU145" i="52"/>
  <c r="O5" i="52"/>
  <c r="L145" i="52"/>
  <c r="X145" i="52"/>
  <c r="AJ145" i="52"/>
  <c r="AV145" i="52"/>
  <c r="C5" i="52"/>
  <c r="AW5" i="52"/>
  <c r="S5" i="52"/>
  <c r="D5" i="52"/>
  <c r="T5" i="52"/>
  <c r="AJ5" i="52"/>
  <c r="AZ5" i="52"/>
  <c r="Q5" i="52"/>
  <c r="AK5" i="52"/>
  <c r="P5" i="52"/>
  <c r="AY5" i="52"/>
  <c r="U5" i="52"/>
  <c r="F5" i="52"/>
  <c r="V5" i="52"/>
  <c r="AL5" i="52"/>
  <c r="BB5" i="52"/>
  <c r="AG5" i="52"/>
  <c r="BA5" i="52"/>
  <c r="G5" i="52"/>
  <c r="W5" i="52"/>
  <c r="AM5" i="52"/>
  <c r="BC5" i="52"/>
  <c r="AV5" i="52"/>
  <c r="AI5" i="52"/>
  <c r="E5" i="52"/>
  <c r="H5" i="52"/>
  <c r="X5" i="52"/>
  <c r="AN5" i="52"/>
  <c r="BD5" i="52"/>
  <c r="BE5" i="52"/>
  <c r="AF5" i="52"/>
  <c r="Y5" i="52"/>
  <c r="J5" i="52"/>
  <c r="Z5" i="52"/>
  <c r="AP5" i="52"/>
  <c r="BF5" i="52"/>
  <c r="AO5" i="52"/>
  <c r="AA5" i="52"/>
  <c r="L5" i="52"/>
  <c r="AB5" i="52"/>
  <c r="AR5" i="52"/>
  <c r="BG143" i="52"/>
  <c r="K5" i="52"/>
  <c r="M5" i="52"/>
  <c r="I5" i="52"/>
  <c r="AQ5" i="52"/>
  <c r="AC5" i="52"/>
  <c r="AS5" i="52"/>
  <c r="N5" i="52"/>
  <c r="AD5" i="52"/>
  <c r="AT5" i="52"/>
  <c r="B5" i="52"/>
  <c r="R5" i="52"/>
  <c r="BG139" i="52"/>
  <c r="BG141" i="52"/>
  <c r="BG279" i="52"/>
  <c r="BG281" i="52"/>
  <c r="BG280" i="52"/>
  <c r="BG282" i="52"/>
  <c r="BG140" i="52"/>
  <c r="BG142" i="52"/>
  <c r="BG277" i="52"/>
  <c r="BG138" i="52"/>
  <c r="BG278" i="52"/>
  <c r="BG137" i="52"/>
  <c r="B4" i="49"/>
  <c r="B3" i="49"/>
  <c r="BG146" i="52"/>
  <c r="BG275" i="52"/>
  <c r="BG274" i="52"/>
  <c r="BG276" i="52"/>
  <c r="BG271" i="52"/>
  <c r="BG272" i="52"/>
  <c r="BG273" i="52"/>
  <c r="BG79" i="52" l="1"/>
  <c r="BG134" i="52"/>
  <c r="BG130" i="52"/>
  <c r="BG126" i="52"/>
  <c r="BG122" i="52"/>
  <c r="BG118" i="52"/>
  <c r="BG114" i="52"/>
  <c r="BG110" i="52"/>
  <c r="BG106" i="52"/>
  <c r="BG102" i="52"/>
  <c r="BG98" i="52"/>
  <c r="BG94" i="52"/>
  <c r="BG90" i="52"/>
  <c r="BG86" i="52"/>
  <c r="BG82" i="52"/>
  <c r="BG78" i="52"/>
  <c r="BG74" i="52"/>
  <c r="BG70" i="52"/>
  <c r="BG66" i="52"/>
  <c r="BG62" i="52"/>
  <c r="BG58" i="52"/>
  <c r="BG54" i="52"/>
  <c r="BG50" i="52"/>
  <c r="BG46" i="52"/>
  <c r="BG42" i="52"/>
  <c r="BG38" i="52"/>
  <c r="BG34" i="52"/>
  <c r="BG30" i="52"/>
  <c r="BG26" i="52"/>
  <c r="BG22" i="52"/>
  <c r="BG18" i="52"/>
  <c r="BG14" i="52"/>
  <c r="BG10" i="52"/>
  <c r="BG127" i="52"/>
  <c r="BG119" i="52"/>
  <c r="BG107" i="52"/>
  <c r="BG103" i="52"/>
  <c r="BG95" i="52"/>
  <c r="BG91" i="52"/>
  <c r="BG63" i="52"/>
  <c r="BG51" i="52"/>
  <c r="BG43" i="52"/>
  <c r="BG35" i="52"/>
  <c r="BG23" i="52"/>
  <c r="BG19" i="52"/>
  <c r="BG15" i="52"/>
  <c r="BG11" i="52"/>
  <c r="BG7" i="52"/>
  <c r="BG131" i="52"/>
  <c r="BG111" i="52"/>
  <c r="BG99" i="52"/>
  <c r="BG59" i="52"/>
  <c r="BG39" i="52"/>
  <c r="BG27" i="52"/>
  <c r="BG132" i="52"/>
  <c r="BG124" i="52"/>
  <c r="BG120" i="52"/>
  <c r="BG112" i="52"/>
  <c r="BG100" i="52"/>
  <c r="BG96" i="52"/>
  <c r="BG92" i="52"/>
  <c r="BG88" i="52"/>
  <c r="BG84" i="52"/>
  <c r="BG80" i="52"/>
  <c r="BG76" i="52"/>
  <c r="BG72" i="52"/>
  <c r="BG68" i="52"/>
  <c r="BG64" i="52"/>
  <c r="BG60" i="52"/>
  <c r="BG56" i="52"/>
  <c r="BG52" i="52"/>
  <c r="BG48" i="52"/>
  <c r="BG44" i="52"/>
  <c r="BG40" i="52"/>
  <c r="BG36" i="52"/>
  <c r="BG32" i="52"/>
  <c r="BG28" i="52"/>
  <c r="BG24" i="52"/>
  <c r="BG20" i="52"/>
  <c r="BG16" i="52"/>
  <c r="BG12" i="52"/>
  <c r="BG8" i="52"/>
  <c r="BG135" i="52"/>
  <c r="BG123" i="52"/>
  <c r="BG115" i="52"/>
  <c r="BG87" i="52"/>
  <c r="BG83" i="52"/>
  <c r="BG75" i="52"/>
  <c r="BG71" i="52"/>
  <c r="BG67" i="52"/>
  <c r="BG55" i="52"/>
  <c r="BG47" i="52"/>
  <c r="BG31" i="52"/>
  <c r="BG128" i="52"/>
  <c r="BG116" i="52"/>
  <c r="BG108" i="52"/>
  <c r="BG104" i="52"/>
  <c r="BG133" i="52"/>
  <c r="BG129" i="52"/>
  <c r="BG125" i="52"/>
  <c r="BG121" i="52"/>
  <c r="BG117" i="52"/>
  <c r="BG113" i="52"/>
  <c r="BG109" i="52"/>
  <c r="BG105" i="52"/>
  <c r="BG101" i="52"/>
  <c r="BG97" i="52"/>
  <c r="BG93" i="52"/>
  <c r="BG89" i="52"/>
  <c r="BG85" i="52"/>
  <c r="BG81" i="52"/>
  <c r="BG77" i="52"/>
  <c r="BG73" i="52"/>
  <c r="BG69" i="52"/>
  <c r="BG65" i="52"/>
  <c r="BG61" i="52"/>
  <c r="BG57" i="52"/>
  <c r="BG53" i="52"/>
  <c r="BG49" i="52"/>
  <c r="BG45" i="52"/>
  <c r="BG41" i="52"/>
  <c r="BG37" i="52"/>
  <c r="BG33" i="52"/>
  <c r="BG29" i="52"/>
  <c r="BG25" i="52"/>
  <c r="BG21" i="52"/>
  <c r="BG17" i="52"/>
  <c r="BG13" i="52"/>
  <c r="BG9" i="52"/>
  <c r="BG136" i="52"/>
  <c r="B133" i="53" l="1"/>
  <c r="BG270" i="52"/>
  <c r="C133" i="53" s="1"/>
  <c r="BG269" i="52"/>
  <c r="C132" i="53" s="1"/>
  <c r="B132" i="53"/>
  <c r="BG268" i="52"/>
  <c r="C131" i="53" s="1"/>
  <c r="B131" i="53"/>
  <c r="B134" i="53"/>
  <c r="BG267" i="52"/>
  <c r="C130" i="53" s="1"/>
  <c r="B130" i="53"/>
  <c r="BG266" i="52"/>
  <c r="C129" i="53" s="1"/>
  <c r="B129" i="53"/>
  <c r="BG265" i="52"/>
  <c r="C128" i="53" s="1"/>
  <c r="B128" i="53"/>
  <c r="BG264" i="52" l="1"/>
  <c r="C127" i="53" s="1"/>
  <c r="B127" i="53"/>
  <c r="BG263" i="52"/>
  <c r="C126" i="53" s="1"/>
  <c r="B126" i="53"/>
  <c r="BG262" i="52"/>
  <c r="C125" i="53" s="1"/>
  <c r="B125" i="53"/>
  <c r="C134" i="53"/>
  <c r="BG261" i="52" l="1"/>
  <c r="C124" i="53" s="1"/>
  <c r="BG260" i="52"/>
  <c r="C123" i="53" s="1"/>
  <c r="B123" i="53"/>
  <c r="BG259" i="52"/>
  <c r="C122" i="53" s="1"/>
  <c r="B122" i="53"/>
  <c r="BG258" i="52"/>
  <c r="C121" i="53" s="1"/>
  <c r="B121" i="53"/>
  <c r="B120" i="53"/>
  <c r="B124" i="53"/>
  <c r="BG257" i="52"/>
  <c r="C120" i="53" s="1"/>
  <c r="BG256" i="52" l="1"/>
  <c r="C119" i="53" s="1"/>
  <c r="B119" i="53"/>
  <c r="BG255" i="52"/>
  <c r="C118" i="53" s="1"/>
  <c r="B118" i="53"/>
  <c r="BG254" i="52"/>
  <c r="C117" i="53" s="1"/>
  <c r="B117" i="53"/>
  <c r="BG253" i="52"/>
  <c r="C116" i="53" s="1"/>
  <c r="B116" i="53"/>
  <c r="BG252" i="52"/>
  <c r="C115" i="53" s="1"/>
  <c r="B115" i="53"/>
  <c r="BG251" i="52"/>
  <c r="C114" i="53" s="1"/>
  <c r="B114" i="53"/>
  <c r="BG250" i="52"/>
  <c r="C113" i="53" s="1"/>
  <c r="B113" i="53"/>
  <c r="BG249" i="52"/>
  <c r="C112" i="53" s="1"/>
  <c r="B112" i="53"/>
  <c r="BG248" i="52"/>
  <c r="C111" i="53" s="1"/>
  <c r="B111" i="53"/>
  <c r="BG247" i="52" l="1"/>
  <c r="C110" i="53" s="1"/>
  <c r="B110" i="53"/>
  <c r="BG246" i="52" l="1"/>
  <c r="C109" i="53" s="1"/>
  <c r="B109" i="53"/>
  <c r="BG245" i="52"/>
  <c r="C108" i="53" s="1"/>
  <c r="B108" i="53"/>
  <c r="BG244" i="52" l="1"/>
  <c r="C107" i="53" s="1"/>
  <c r="B107" i="53"/>
  <c r="C99" i="53"/>
  <c r="C100" i="53"/>
  <c r="B99" i="53"/>
  <c r="B100" i="53"/>
  <c r="BG243" i="52" l="1"/>
  <c r="C106" i="53" s="1"/>
  <c r="B106" i="53"/>
  <c r="C5" i="53" l="1"/>
  <c r="B5" i="53"/>
  <c r="BG242" i="52"/>
  <c r="C105" i="53" s="1"/>
  <c r="B105" i="53"/>
  <c r="BG241" i="52" l="1"/>
  <c r="C104" i="53" s="1"/>
  <c r="B104" i="53"/>
  <c r="BG240" i="52" l="1"/>
  <c r="C103" i="53" s="1"/>
  <c r="B103" i="53"/>
  <c r="BG238" i="52" l="1"/>
  <c r="C101" i="53" s="1"/>
  <c r="B102" i="53"/>
  <c r="B101" i="53"/>
  <c r="BG147" i="52" l="1"/>
  <c r="BG148" i="52"/>
  <c r="C11" i="53" s="1"/>
  <c r="BG149" i="52"/>
  <c r="C12" i="53" s="1"/>
  <c r="BG150" i="52"/>
  <c r="C13" i="53" s="1"/>
  <c r="BG151" i="52"/>
  <c r="C14" i="53" s="1"/>
  <c r="BG152" i="52"/>
  <c r="C15" i="53" s="1"/>
  <c r="BG153" i="52"/>
  <c r="C16" i="53" s="1"/>
  <c r="BG154" i="52"/>
  <c r="C17" i="53" s="1"/>
  <c r="BG155" i="52"/>
  <c r="C18" i="53" s="1"/>
  <c r="BG156" i="52"/>
  <c r="C19" i="53" s="1"/>
  <c r="BG157" i="52"/>
  <c r="C20" i="53" s="1"/>
  <c r="BG158" i="52"/>
  <c r="C21" i="53" s="1"/>
  <c r="BG159" i="52"/>
  <c r="C22" i="53" s="1"/>
  <c r="BG160" i="52"/>
  <c r="C23" i="53" s="1"/>
  <c r="BG161" i="52"/>
  <c r="C24" i="53" s="1"/>
  <c r="BG162" i="52"/>
  <c r="C25" i="53" s="1"/>
  <c r="BG163" i="52"/>
  <c r="C26" i="53" s="1"/>
  <c r="BG164" i="52"/>
  <c r="C27" i="53" s="1"/>
  <c r="BG165" i="52"/>
  <c r="C28" i="53" s="1"/>
  <c r="BG166" i="52"/>
  <c r="C29" i="53" s="1"/>
  <c r="BG167" i="52"/>
  <c r="C30" i="53" s="1"/>
  <c r="BG168" i="52"/>
  <c r="C31" i="53" s="1"/>
  <c r="BG169" i="52"/>
  <c r="C32" i="53" s="1"/>
  <c r="BG170" i="52"/>
  <c r="C33" i="53" s="1"/>
  <c r="BG171" i="52"/>
  <c r="C34" i="53" s="1"/>
  <c r="BG172" i="52"/>
  <c r="C35" i="53" s="1"/>
  <c r="BG173" i="52"/>
  <c r="C36" i="53" s="1"/>
  <c r="BG174" i="52"/>
  <c r="C37" i="53" s="1"/>
  <c r="BG175" i="52"/>
  <c r="C38" i="53" s="1"/>
  <c r="BG176" i="52"/>
  <c r="C39" i="53" s="1"/>
  <c r="BG177" i="52"/>
  <c r="C40" i="53" s="1"/>
  <c r="BG178" i="52"/>
  <c r="C41" i="53" s="1"/>
  <c r="BG179" i="52"/>
  <c r="C42" i="53" s="1"/>
  <c r="BG180" i="52"/>
  <c r="C43" i="53" s="1"/>
  <c r="BG181" i="52"/>
  <c r="C44" i="53" s="1"/>
  <c r="BG182" i="52"/>
  <c r="C45" i="53" s="1"/>
  <c r="BG183" i="52"/>
  <c r="C46" i="53" s="1"/>
  <c r="BG184" i="52"/>
  <c r="C47" i="53" s="1"/>
  <c r="BG185" i="52"/>
  <c r="C48" i="53" s="1"/>
  <c r="BG186" i="52"/>
  <c r="C49" i="53" s="1"/>
  <c r="BG187" i="52"/>
  <c r="C50" i="53" s="1"/>
  <c r="BG188" i="52"/>
  <c r="C51" i="53" s="1"/>
  <c r="BG189" i="52"/>
  <c r="C52" i="53" s="1"/>
  <c r="BG190" i="52"/>
  <c r="C53" i="53" s="1"/>
  <c r="BG191" i="52"/>
  <c r="C54" i="53" s="1"/>
  <c r="BG192" i="52"/>
  <c r="C55" i="53" s="1"/>
  <c r="BG193" i="52"/>
  <c r="C56" i="53" s="1"/>
  <c r="BG194" i="52"/>
  <c r="C57" i="53" s="1"/>
  <c r="BG195" i="52"/>
  <c r="C58" i="53" s="1"/>
  <c r="BG196" i="52"/>
  <c r="C59" i="53" s="1"/>
  <c r="BG197" i="52"/>
  <c r="C60" i="53" s="1"/>
  <c r="BG198" i="52"/>
  <c r="C61" i="53" s="1"/>
  <c r="BG199" i="52"/>
  <c r="C62" i="53" s="1"/>
  <c r="BG200" i="52"/>
  <c r="C63" i="53" s="1"/>
  <c r="BG201" i="52"/>
  <c r="C64" i="53" s="1"/>
  <c r="BG202" i="52"/>
  <c r="C65" i="53" s="1"/>
  <c r="BG203" i="52"/>
  <c r="C66" i="53" s="1"/>
  <c r="BG204" i="52"/>
  <c r="C67" i="53" s="1"/>
  <c r="BG205" i="52"/>
  <c r="C68" i="53" s="1"/>
  <c r="BG206" i="52"/>
  <c r="C69" i="53" s="1"/>
  <c r="BG207" i="52"/>
  <c r="C70" i="53" s="1"/>
  <c r="BG208" i="52"/>
  <c r="C71" i="53" s="1"/>
  <c r="BG209" i="52"/>
  <c r="C72" i="53" s="1"/>
  <c r="BG210" i="52"/>
  <c r="C73" i="53" s="1"/>
  <c r="BG211" i="52"/>
  <c r="C74" i="53" s="1"/>
  <c r="BG212" i="52"/>
  <c r="C75" i="53" s="1"/>
  <c r="BG213" i="52"/>
  <c r="C76" i="53" s="1"/>
  <c r="BG214" i="52"/>
  <c r="C77" i="53" s="1"/>
  <c r="BG215" i="52"/>
  <c r="C78" i="53" s="1"/>
  <c r="BG216" i="52"/>
  <c r="C79" i="53" s="1"/>
  <c r="BG217" i="52"/>
  <c r="C80" i="53" s="1"/>
  <c r="BG218" i="52"/>
  <c r="C81" i="53" s="1"/>
  <c r="BG219" i="52"/>
  <c r="C82" i="53" s="1"/>
  <c r="BG220" i="52"/>
  <c r="C83" i="53" s="1"/>
  <c r="BG221" i="52"/>
  <c r="C84" i="53" s="1"/>
  <c r="BG222" i="52"/>
  <c r="C85" i="53" s="1"/>
  <c r="BG223" i="52"/>
  <c r="C86" i="53" s="1"/>
  <c r="BG224" i="52"/>
  <c r="C87" i="53" s="1"/>
  <c r="BG225" i="52"/>
  <c r="C88" i="53" s="1"/>
  <c r="BG226" i="52"/>
  <c r="C89" i="53" s="1"/>
  <c r="BG227" i="52"/>
  <c r="C90" i="53" s="1"/>
  <c r="BG228" i="52"/>
  <c r="C91" i="53" s="1"/>
  <c r="BG229" i="52"/>
  <c r="C92" i="53" s="1"/>
  <c r="BG230" i="52"/>
  <c r="C93" i="53" s="1"/>
  <c r="BG231" i="52"/>
  <c r="C94" i="53" s="1"/>
  <c r="BG232" i="52"/>
  <c r="C95" i="53" s="1"/>
  <c r="BG233" i="52"/>
  <c r="C96" i="53" s="1"/>
  <c r="BG234" i="52"/>
  <c r="C97" i="53" s="1"/>
  <c r="BG235" i="52"/>
  <c r="C98" i="53" s="1"/>
  <c r="BG239" i="52"/>
  <c r="C102" i="53" s="1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37" i="53"/>
  <c r="B38" i="53"/>
  <c r="B39" i="53"/>
  <c r="B40" i="53"/>
  <c r="B41" i="53"/>
  <c r="B42" i="53"/>
  <c r="B43" i="53"/>
  <c r="B44" i="53"/>
  <c r="B45" i="53"/>
  <c r="B46" i="53"/>
  <c r="B47" i="53"/>
  <c r="B48" i="53"/>
  <c r="B49" i="53"/>
  <c r="B50" i="53"/>
  <c r="B51" i="53"/>
  <c r="B52" i="53"/>
  <c r="B53" i="53"/>
  <c r="B54" i="53"/>
  <c r="B55" i="53"/>
  <c r="B56" i="53"/>
  <c r="B57" i="53"/>
  <c r="B58" i="53"/>
  <c r="B59" i="53"/>
  <c r="B60" i="53"/>
  <c r="B61" i="53"/>
  <c r="B62" i="53"/>
  <c r="B63" i="53"/>
  <c r="B64" i="53"/>
  <c r="B65" i="53"/>
  <c r="B66" i="53"/>
  <c r="B67" i="53"/>
  <c r="B68" i="53"/>
  <c r="B69" i="53"/>
  <c r="B70" i="53"/>
  <c r="B71" i="53"/>
  <c r="B72" i="53"/>
  <c r="B73" i="53"/>
  <c r="B74" i="53"/>
  <c r="B75" i="53"/>
  <c r="B76" i="53"/>
  <c r="B77" i="53"/>
  <c r="B78" i="53"/>
  <c r="B79" i="53"/>
  <c r="B80" i="53"/>
  <c r="B81" i="53"/>
  <c r="B82" i="53"/>
  <c r="B83" i="53"/>
  <c r="B84" i="53"/>
  <c r="B85" i="53"/>
  <c r="B86" i="53"/>
  <c r="B87" i="53"/>
  <c r="B88" i="53"/>
  <c r="B89" i="53"/>
  <c r="B90" i="53"/>
  <c r="B91" i="53"/>
  <c r="B92" i="53"/>
  <c r="B93" i="53"/>
  <c r="B94" i="53"/>
  <c r="B95" i="53"/>
  <c r="B96" i="53"/>
  <c r="B97" i="53"/>
  <c r="B98" i="53"/>
  <c r="BG6" i="52"/>
  <c r="BG5" i="52" s="1"/>
  <c r="BG145" i="52" l="1"/>
  <c r="C6" i="53"/>
  <c r="C10" i="53"/>
  <c r="B6" i="53"/>
  <c r="B9" i="53"/>
  <c r="C9" i="53"/>
  <c r="F5" i="45"/>
  <c r="F6" i="45" s="1"/>
  <c r="F7" i="45" s="1"/>
  <c r="F8" i="45" s="1"/>
  <c r="F9" i="45" s="1"/>
  <c r="F10" i="45" s="1"/>
  <c r="F11" i="45" s="1"/>
  <c r="F12" i="45" s="1"/>
  <c r="F13" i="45" s="1"/>
  <c r="F14" i="45" s="1"/>
  <c r="F15" i="45" s="1"/>
  <c r="F16" i="45" s="1"/>
  <c r="F17" i="45" s="1"/>
  <c r="F18" i="45" s="1"/>
  <c r="F19" i="45" s="1"/>
  <c r="F20" i="45" s="1"/>
  <c r="F21" i="45" s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5" i="45" s="1"/>
  <c r="F36" i="45" s="1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60" i="45" s="1"/>
  <c r="F61" i="45" s="1"/>
  <c r="F62" i="45" s="1"/>
  <c r="F63" i="45" s="1"/>
  <c r="F64" i="45" s="1"/>
  <c r="F65" i="45" s="1"/>
  <c r="F66" i="45" s="1"/>
  <c r="F67" i="45" s="1"/>
  <c r="F68" i="45" s="1"/>
  <c r="F69" i="45" s="1"/>
  <c r="F70" i="45" s="1"/>
  <c r="F71" i="45" s="1"/>
  <c r="F72" i="45" s="1"/>
  <c r="F73" i="45" s="1"/>
  <c r="F74" i="45" s="1"/>
  <c r="F75" i="45" s="1"/>
  <c r="F76" i="45" s="1"/>
  <c r="F77" i="45" s="1"/>
  <c r="F78" i="45" s="1"/>
  <c r="F79" i="45" s="1"/>
  <c r="F80" i="45" s="1"/>
  <c r="F81" i="45" s="1"/>
  <c r="F82" i="45" s="1"/>
  <c r="F83" i="45" s="1"/>
  <c r="F84" i="45" s="1"/>
  <c r="F85" i="45" s="1"/>
  <c r="F86" i="45" s="1"/>
  <c r="F87" i="45" s="1"/>
  <c r="F88" i="45" s="1"/>
  <c r="F89" i="45" s="1"/>
  <c r="F90" i="45" s="1"/>
  <c r="F91" i="45" s="1"/>
  <c r="F92" i="45" s="1"/>
  <c r="F93" i="45" s="1"/>
  <c r="F94" i="45" s="1"/>
  <c r="F95" i="45" s="1"/>
  <c r="F96" i="45" s="1"/>
  <c r="F97" i="45" s="1"/>
  <c r="F98" i="45" s="1"/>
  <c r="F99" i="45" s="1"/>
  <c r="F100" i="45" s="1"/>
  <c r="F101" i="45" s="1"/>
  <c r="F102" i="45" s="1"/>
  <c r="F103" i="45" s="1"/>
  <c r="F104" i="45" s="1"/>
  <c r="F105" i="45" s="1"/>
  <c r="F106" i="45" s="1"/>
  <c r="F107" i="45" s="1"/>
  <c r="F108" i="45" s="1"/>
  <c r="F109" i="45" s="1"/>
  <c r="F110" i="45" s="1"/>
  <c r="F111" i="45" s="1"/>
  <c r="F112" i="45" s="1"/>
  <c r="F113" i="45" s="1"/>
  <c r="F114" i="45" s="1"/>
  <c r="F115" i="45" s="1"/>
  <c r="F116" i="45" s="1"/>
  <c r="F117" i="45" s="1"/>
  <c r="F118" i="45" s="1"/>
  <c r="F119" i="45" s="1"/>
  <c r="F120" i="45" s="1"/>
  <c r="F121" i="45" s="1"/>
  <c r="F122" i="45" s="1"/>
  <c r="F123" i="45" s="1"/>
  <c r="F124" i="45" s="1"/>
  <c r="F125" i="45" s="1"/>
  <c r="F126" i="45" s="1"/>
  <c r="F127" i="45" s="1"/>
  <c r="F128" i="45" s="1"/>
  <c r="F129" i="45" s="1"/>
  <c r="F130" i="45" s="1"/>
  <c r="F131" i="45" s="1"/>
  <c r="F132" i="45" s="1"/>
  <c r="F133" i="45" s="1"/>
  <c r="F134" i="45" s="1"/>
  <c r="F135" i="45" s="1"/>
  <c r="F136" i="45" s="1"/>
  <c r="F137" i="45" s="1"/>
  <c r="F138" i="45" s="1"/>
  <c r="F139" i="45" s="1"/>
  <c r="E5" i="45"/>
  <c r="E6" i="45" s="1"/>
  <c r="E7" i="45" s="1"/>
  <c r="E8" i="45" s="1"/>
  <c r="E9" i="45" s="1"/>
  <c r="E10" i="45" s="1"/>
  <c r="E11" i="45" s="1"/>
  <c r="E12" i="45" s="1"/>
  <c r="E13" i="45" s="1"/>
  <c r="E14" i="45" s="1"/>
  <c r="E15" i="45" s="1"/>
  <c r="E16" i="45" s="1"/>
  <c r="E17" i="45" s="1"/>
  <c r="E18" i="45" s="1"/>
  <c r="E19" i="45" s="1"/>
  <c r="E20" i="45" s="1"/>
  <c r="E21" i="45" s="1"/>
  <c r="E22" i="45" s="1"/>
  <c r="E23" i="45" s="1"/>
  <c r="E24" i="45" s="1"/>
  <c r="E25" i="45" s="1"/>
  <c r="E26" i="45" s="1"/>
  <c r="E27" i="45" s="1"/>
  <c r="E28" i="45" s="1"/>
  <c r="E29" i="45" s="1"/>
  <c r="E30" i="45" s="1"/>
  <c r="E31" i="45" s="1"/>
  <c r="E32" i="45" s="1"/>
  <c r="E33" i="45" s="1"/>
  <c r="E34" i="45" s="1"/>
  <c r="E35" i="45" s="1"/>
  <c r="E36" i="45" s="1"/>
  <c r="E37" i="45" s="1"/>
  <c r="E38" i="45" s="1"/>
  <c r="E39" i="45" s="1"/>
  <c r="E40" i="45" s="1"/>
  <c r="E41" i="45" s="1"/>
  <c r="E42" i="45" s="1"/>
  <c r="E43" i="45" s="1"/>
  <c r="E44" i="45" s="1"/>
  <c r="E45" i="45" s="1"/>
  <c r="E46" i="45" s="1"/>
  <c r="E47" i="45" s="1"/>
  <c r="E48" i="45" s="1"/>
  <c r="E49" i="45" s="1"/>
  <c r="E50" i="45" s="1"/>
  <c r="E51" i="45" s="1"/>
  <c r="E52" i="45" s="1"/>
  <c r="E53" i="45" s="1"/>
  <c r="E54" i="45" s="1"/>
  <c r="E55" i="45" s="1"/>
  <c r="E56" i="45" s="1"/>
  <c r="E57" i="45" s="1"/>
  <c r="E58" i="45" s="1"/>
  <c r="E59" i="45" s="1"/>
  <c r="E60" i="45" s="1"/>
  <c r="E61" i="45" s="1"/>
  <c r="E62" i="45" s="1"/>
  <c r="E63" i="45" s="1"/>
  <c r="E64" i="45" s="1"/>
  <c r="E65" i="45" s="1"/>
  <c r="E66" i="45" s="1"/>
  <c r="E67" i="45" s="1"/>
  <c r="E68" i="45" s="1"/>
  <c r="E69" i="45" s="1"/>
  <c r="E70" i="45" s="1"/>
  <c r="E71" i="45" s="1"/>
  <c r="E72" i="45" s="1"/>
  <c r="E73" i="45" s="1"/>
  <c r="E74" i="45" s="1"/>
  <c r="E75" i="45" s="1"/>
  <c r="E76" i="45" s="1"/>
  <c r="E77" i="45" s="1"/>
  <c r="E78" i="45" s="1"/>
  <c r="E79" i="45" s="1"/>
  <c r="E80" i="45" s="1"/>
  <c r="E81" i="45" s="1"/>
  <c r="E82" i="45" s="1"/>
  <c r="E83" i="45" s="1"/>
  <c r="E84" i="45" s="1"/>
  <c r="E85" i="45" s="1"/>
  <c r="E86" i="45" s="1"/>
  <c r="E87" i="45" s="1"/>
  <c r="E88" i="45" s="1"/>
  <c r="E89" i="45" s="1"/>
  <c r="E90" i="45" s="1"/>
  <c r="E91" i="45" s="1"/>
  <c r="E92" i="45" s="1"/>
  <c r="E93" i="45" s="1"/>
  <c r="E94" i="45" s="1"/>
  <c r="E95" i="45" s="1"/>
  <c r="E96" i="45" s="1"/>
  <c r="E97" i="45" s="1"/>
  <c r="E98" i="45" s="1"/>
  <c r="E99" i="45" s="1"/>
  <c r="E100" i="45" s="1"/>
  <c r="E101" i="45" s="1"/>
  <c r="E102" i="45" s="1"/>
  <c r="E103" i="45" s="1"/>
  <c r="E104" i="45" s="1"/>
  <c r="E105" i="45" s="1"/>
  <c r="E106" i="45" s="1"/>
  <c r="E107" i="45" s="1"/>
  <c r="E108" i="45" s="1"/>
  <c r="E109" i="45" s="1"/>
  <c r="E110" i="45" s="1"/>
  <c r="E111" i="45" s="1"/>
  <c r="E112" i="45" s="1"/>
  <c r="E113" i="45" s="1"/>
  <c r="E114" i="45" s="1"/>
  <c r="E115" i="45" s="1"/>
  <c r="E116" i="45" s="1"/>
  <c r="E117" i="45" s="1"/>
  <c r="E118" i="45" s="1"/>
  <c r="E119" i="45" s="1"/>
  <c r="E120" i="45" s="1"/>
  <c r="E121" i="45" s="1"/>
  <c r="E122" i="45" s="1"/>
  <c r="E123" i="45" s="1"/>
  <c r="E124" i="45" s="1"/>
  <c r="E125" i="45" s="1"/>
  <c r="E126" i="45" s="1"/>
  <c r="E127" i="45" s="1"/>
  <c r="E128" i="45" s="1"/>
  <c r="E129" i="45" s="1"/>
  <c r="E130" i="45" s="1"/>
  <c r="E131" i="45" s="1"/>
  <c r="E132" i="45" s="1"/>
  <c r="E133" i="45" s="1"/>
  <c r="E134" i="45" s="1"/>
  <c r="E135" i="45" s="1"/>
  <c r="E136" i="45" s="1"/>
  <c r="E137" i="45" s="1"/>
  <c r="E138" i="45" s="1"/>
  <c r="E139" i="45" s="1"/>
  <c r="A1" i="52"/>
  <c r="B1" i="45"/>
  <c r="E140" i="45" l="1"/>
  <c r="E141" i="45" s="1"/>
  <c r="E142" i="45" s="1"/>
  <c r="F140" i="45"/>
  <c r="F141" i="45" s="1"/>
  <c r="F142" i="45" s="1"/>
</calcChain>
</file>

<file path=xl/sharedStrings.xml><?xml version="1.0" encoding="utf-8"?>
<sst xmlns="http://schemas.openxmlformats.org/spreadsheetml/2006/main" count="507" uniqueCount="225">
  <si>
    <t>Acumulados</t>
  </si>
  <si>
    <t>TOTAL</t>
  </si>
  <si>
    <t>Número</t>
  </si>
  <si>
    <t>Mes/Año</t>
  </si>
  <si>
    <t>Tabla  1</t>
  </si>
  <si>
    <t>Tabla  2</t>
  </si>
  <si>
    <t>Fuente: Fondo Mivivienda S.A.</t>
  </si>
  <si>
    <t>Bonos desembolsados</t>
  </si>
  <si>
    <t>Número de bonos desembolsados</t>
  </si>
  <si>
    <t>Ene15</t>
  </si>
  <si>
    <t>Feb15</t>
  </si>
  <si>
    <t>Mar15</t>
  </si>
  <si>
    <t>Abr15</t>
  </si>
  <si>
    <t>May15</t>
  </si>
  <si>
    <t>Jun15</t>
  </si>
  <si>
    <t>Jul15</t>
  </si>
  <si>
    <t>Ago15</t>
  </si>
  <si>
    <t>Oct15</t>
  </si>
  <si>
    <t>CARABAYLLO</t>
  </si>
  <si>
    <t>COMAS</t>
  </si>
  <si>
    <t>INDEPENDENCIA</t>
  </si>
  <si>
    <t>SAN JUAN DE LURIGANCHO</t>
  </si>
  <si>
    <t>Nov15</t>
  </si>
  <si>
    <t>Dic15</t>
  </si>
  <si>
    <t>Ene16</t>
  </si>
  <si>
    <t>Monto 
(Miles de S/)</t>
  </si>
  <si>
    <t>Monto
(Miles de S/)</t>
  </si>
  <si>
    <t>Miles de soles</t>
  </si>
  <si>
    <t>VENTANILLA</t>
  </si>
  <si>
    <t>1/ Bono de Protección de Viviendas Vulnerables a Riesgos Sísmicos</t>
  </si>
  <si>
    <t>Elaboración: Oficina de Planeamiento, Prospectiva y Desarrollo Organizativo.</t>
  </si>
  <si>
    <t>Feb16</t>
  </si>
  <si>
    <t>Mar16</t>
  </si>
  <si>
    <t>PUENTE PIEDRA</t>
  </si>
  <si>
    <t>ATE</t>
  </si>
  <si>
    <t>Abr16</t>
  </si>
  <si>
    <t>May16</t>
  </si>
  <si>
    <t>Jun16</t>
  </si>
  <si>
    <t>Jul16</t>
  </si>
  <si>
    <t>Ago16</t>
  </si>
  <si>
    <t>Set16</t>
  </si>
  <si>
    <t>EL AGUSTINO</t>
  </si>
  <si>
    <t>Oct16</t>
  </si>
  <si>
    <t>SAN JUAN DE MIRAFLORES</t>
  </si>
  <si>
    <t>Nov16</t>
  </si>
  <si>
    <t>Dic16</t>
  </si>
  <si>
    <t>Ene17</t>
  </si>
  <si>
    <t>LIMA</t>
  </si>
  <si>
    <t>AREQUIPA</t>
  </si>
  <si>
    <t>CHIVAY</t>
  </si>
  <si>
    <t>ACHOMA</t>
  </si>
  <si>
    <t>Feb17</t>
  </si>
  <si>
    <t>CABANACONDE</t>
  </si>
  <si>
    <t>COPORAQUE</t>
  </si>
  <si>
    <t>HUAMBO</t>
  </si>
  <si>
    <t>ICHUPAMPA</t>
  </si>
  <si>
    <t>MADRIGAL</t>
  </si>
  <si>
    <t>YANQUE</t>
  </si>
  <si>
    <t>Mar17</t>
  </si>
  <si>
    <t>Abr17</t>
  </si>
  <si>
    <t>May17</t>
  </si>
  <si>
    <t>LARI</t>
  </si>
  <si>
    <t>TAPAY</t>
  </si>
  <si>
    <t>TUTI</t>
  </si>
  <si>
    <t>Jun17</t>
  </si>
  <si>
    <t>Jul17</t>
  </si>
  <si>
    <t>Ago17</t>
  </si>
  <si>
    <t>CHORRILLOS</t>
  </si>
  <si>
    <t>VILLA EL SALVADOR</t>
  </si>
  <si>
    <t>Set17</t>
  </si>
  <si>
    <t>Oct17</t>
  </si>
  <si>
    <t>Nov17</t>
  </si>
  <si>
    <t>Dic17</t>
  </si>
  <si>
    <t>Ene18</t>
  </si>
  <si>
    <t>Feb18</t>
  </si>
  <si>
    <t>SAN LUIS</t>
  </si>
  <si>
    <t>Mar18</t>
  </si>
  <si>
    <t>Abr18</t>
  </si>
  <si>
    <t>LOS OLIVOS</t>
  </si>
  <si>
    <t>PACHACAMAC</t>
  </si>
  <si>
    <t>SAN MARTIN DE PORRES</t>
  </si>
  <si>
    <t>May18</t>
  </si>
  <si>
    <t>Jun18</t>
  </si>
  <si>
    <t>Jul18</t>
  </si>
  <si>
    <t>Ago18</t>
  </si>
  <si>
    <t>Set18</t>
  </si>
  <si>
    <t>Oct18</t>
  </si>
  <si>
    <t>Nov18</t>
  </si>
  <si>
    <t>Dic18</t>
  </si>
  <si>
    <t>LA VICTORIA</t>
  </si>
  <si>
    <t>RIMAC</t>
  </si>
  <si>
    <t>SAN BORJA</t>
  </si>
  <si>
    <t>VILLA MARIA DEL TRIUNFO</t>
  </si>
  <si>
    <t>CALLAO</t>
  </si>
  <si>
    <t>LINCE</t>
  </si>
  <si>
    <t>SURQUILLO</t>
  </si>
  <si>
    <t>Ene19</t>
  </si>
  <si>
    <t>Feb19</t>
  </si>
  <si>
    <t>Feb 19</t>
  </si>
  <si>
    <t>Mar19</t>
  </si>
  <si>
    <t>Abr19</t>
  </si>
  <si>
    <t>May19</t>
  </si>
  <si>
    <t>Jun19</t>
  </si>
  <si>
    <t>Jul19</t>
  </si>
  <si>
    <t>Ago19</t>
  </si>
  <si>
    <t>Set19</t>
  </si>
  <si>
    <t>Oct19</t>
  </si>
  <si>
    <t>Nov19</t>
  </si>
  <si>
    <t>Dic19</t>
  </si>
  <si>
    <t>Ene20</t>
  </si>
  <si>
    <t>Feb20</t>
  </si>
  <si>
    <t>Mar20</t>
  </si>
  <si>
    <t>Abr20</t>
  </si>
  <si>
    <t>LURIN</t>
  </si>
  <si>
    <t>May20</t>
  </si>
  <si>
    <t>Jun20</t>
  </si>
  <si>
    <t>Jul20</t>
  </si>
  <si>
    <t>Ago20</t>
  </si>
  <si>
    <t>PIURA</t>
  </si>
  <si>
    <t>BERNAL</t>
  </si>
  <si>
    <t>CASTILLA</t>
  </si>
  <si>
    <t>CATACAOS</t>
  </si>
  <si>
    <t>LA ARENA</t>
  </si>
  <si>
    <t>LA BREA</t>
  </si>
  <si>
    <t>LA UNION</t>
  </si>
  <si>
    <t>MARCAVELICA</t>
  </si>
  <si>
    <t>PAITA</t>
  </si>
  <si>
    <t>PARIÑAS</t>
  </si>
  <si>
    <t>QUERECOTILLO</t>
  </si>
  <si>
    <t>RINCONADA LLICUAR</t>
  </si>
  <si>
    <t>SALITRAL</t>
  </si>
  <si>
    <t>VEINTISEIS DE OCTUBRE</t>
  </si>
  <si>
    <t>Set20</t>
  </si>
  <si>
    <t>Oct20</t>
  </si>
  <si>
    <t>Tacna</t>
  </si>
  <si>
    <t>Nov20</t>
  </si>
  <si>
    <t>Dic20</t>
  </si>
  <si>
    <t>Ene21</t>
  </si>
  <si>
    <t>Feb21</t>
  </si>
  <si>
    <t>Mar21</t>
  </si>
  <si>
    <t>Abr21</t>
  </si>
  <si>
    <t>May21</t>
  </si>
  <si>
    <t>Jun21</t>
  </si>
  <si>
    <t>Jul21</t>
  </si>
  <si>
    <t>BUENOS AIRES</t>
  </si>
  <si>
    <t>CHULUCANAS</t>
  </si>
  <si>
    <t>LA MATANZA</t>
  </si>
  <si>
    <t>MORROPON</t>
  </si>
  <si>
    <t>SECHURA</t>
  </si>
  <si>
    <t>LAMBAYEQUE</t>
  </si>
  <si>
    <t>JOSE LEONARDO ORTIZ</t>
  </si>
  <si>
    <t>PUEBLO NUEVO</t>
  </si>
  <si>
    <t>Ago21</t>
  </si>
  <si>
    <t>Set21</t>
  </si>
  <si>
    <t>Oct21</t>
  </si>
  <si>
    <t>Nov21</t>
  </si>
  <si>
    <t>Dic21</t>
  </si>
  <si>
    <t>Ene22</t>
  </si>
  <si>
    <t>Feb22</t>
  </si>
  <si>
    <t>Mar22</t>
  </si>
  <si>
    <t>Abr22</t>
  </si>
  <si>
    <t>May22</t>
  </si>
  <si>
    <t>Jun22</t>
  </si>
  <si>
    <t>Jul22</t>
  </si>
  <si>
    <t>Ago22</t>
  </si>
  <si>
    <t>Set22</t>
  </si>
  <si>
    <r>
      <t xml:space="preserve">DESEMBOLSOS MENSUALES DE BONO DE PROTECCIÓN DE VIVIENDAS VULNERABLES A LOS RIESGOS SÍSMICOS (BPVVRS </t>
    </r>
    <r>
      <rPr>
        <b/>
        <vertAlign val="superscript"/>
        <sz val="11"/>
        <color theme="1"/>
        <rFont val="Calibri"/>
        <family val="2"/>
      </rPr>
      <t>1/</t>
    </r>
    <r>
      <rPr>
        <b/>
        <sz val="11"/>
        <color theme="1"/>
        <rFont val="Calibri"/>
        <family val="2"/>
      </rPr>
      <t>)</t>
    </r>
  </si>
  <si>
    <t>Oct22</t>
  </si>
  <si>
    <t>Nov22</t>
  </si>
  <si>
    <t>Dic22</t>
  </si>
  <si>
    <t>Ene23</t>
  </si>
  <si>
    <t>Feb23</t>
  </si>
  <si>
    <t>DESEMBOLSOS HISTÓRICOS DE BONOS FAMILIARES HABITACIONALES (BFH)</t>
  </si>
  <si>
    <t>Hojas de Excel</t>
  </si>
  <si>
    <t>Nro Bonos</t>
  </si>
  <si>
    <t>Monto de Bonos (Miles S/)</t>
  </si>
  <si>
    <t>Hoja: 01, y 02</t>
  </si>
  <si>
    <t>POR AÑO:</t>
  </si>
  <si>
    <t>POR TOTALES:</t>
  </si>
  <si>
    <t>Mar23</t>
  </si>
  <si>
    <t>Abr23</t>
  </si>
  <si>
    <t>May23</t>
  </si>
  <si>
    <t>Jun23</t>
  </si>
  <si>
    <t>Jul23</t>
  </si>
  <si>
    <t>Ago23</t>
  </si>
  <si>
    <t>Set23</t>
  </si>
  <si>
    <t>Oct23</t>
  </si>
  <si>
    <t>Nov23</t>
  </si>
  <si>
    <t>Dic23</t>
  </si>
  <si>
    <t>Ene24</t>
  </si>
  <si>
    <t>Feb24</t>
  </si>
  <si>
    <t>Mar24</t>
  </si>
  <si>
    <t>Abr24</t>
  </si>
  <si>
    <t>May24</t>
  </si>
  <si>
    <t>Jun24</t>
  </si>
  <si>
    <t>Jul24</t>
  </si>
  <si>
    <t>Ago24</t>
  </si>
  <si>
    <t>Set24</t>
  </si>
  <si>
    <t>Oct24</t>
  </si>
  <si>
    <t>Nov24</t>
  </si>
  <si>
    <t>Dic24</t>
  </si>
  <si>
    <t>Ene25</t>
  </si>
  <si>
    <t>Feb25</t>
  </si>
  <si>
    <t>Mar25</t>
  </si>
  <si>
    <t>Abr25</t>
  </si>
  <si>
    <t>May25</t>
  </si>
  <si>
    <t>Jun25</t>
  </si>
  <si>
    <t>Jul25</t>
  </si>
  <si>
    <t>Set15</t>
  </si>
  <si>
    <t>Ago25</t>
  </si>
  <si>
    <t>Set25</t>
  </si>
  <si>
    <t>ANCON</t>
  </si>
  <si>
    <t>CORONEL GREGORIO ALBARRACIN LANCHIPA</t>
  </si>
  <si>
    <t>Oct25</t>
  </si>
  <si>
    <t>Nov25</t>
  </si>
  <si>
    <t>Dic25</t>
  </si>
  <si>
    <t>Ene26</t>
  </si>
  <si>
    <t>Feb26</t>
  </si>
  <si>
    <t>Mar26</t>
  </si>
  <si>
    <t>Abr26</t>
  </si>
  <si>
    <t>1/ Bono de Protección de Viviendas Vulnerables a Riesgos Sísmicos
Desembolsos historicos, a partir de enero 2015.</t>
  </si>
  <si>
    <t>Desembolsos historicos, a partir de enero 2015.</t>
  </si>
  <si>
    <t>May26</t>
  </si>
  <si>
    <t>JUNIO</t>
  </si>
  <si>
    <t>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</si>
</sst>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;\-0;\ \-;@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</font>
    <font>
      <b/>
      <sz val="9"/>
      <color theme="10"/>
      <name val="Calibri"/>
      <family val="2"/>
    </font>
    <font>
      <sz val="11"/>
      <color theme="0"/>
      <name val="Calibri"/>
      <family val="2"/>
    </font>
    <font>
      <b/>
      <sz val="10"/>
      <color rgb="FF0000FF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/>
      </top>
      <bottom style="thin">
        <color theme="0" tint="-0.14999847407452621"/>
      </bottom>
      <diagonal/>
    </border>
    <border>
      <left/>
      <right/>
      <top style="thin">
        <color theme="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dashed">
        <color theme="0" tint="-4.9989318521683403E-2"/>
      </bottom>
      <diagonal/>
    </border>
    <border>
      <left/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/>
      <top style="thin">
        <color theme="0" tint="-0.14999847407452621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dashed">
        <color theme="0" tint="-4.9989318521683403E-2"/>
      </top>
      <bottom/>
      <diagonal/>
    </border>
    <border>
      <left style="thin">
        <color theme="0"/>
      </left>
      <right/>
      <top style="thin">
        <color theme="0" tint="-0.14999847407452621"/>
      </top>
      <bottom/>
      <diagonal/>
    </border>
    <border>
      <left/>
      <right style="thin">
        <color theme="0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249977111117893"/>
      </right>
      <top style="dashed">
        <color theme="0" tint="-4.9989318521683403E-2"/>
      </top>
      <bottom style="dashed">
        <color theme="0" tint="-4.9989318521683403E-2"/>
      </bottom>
      <diagonal/>
    </border>
    <border>
      <left style="thin">
        <color theme="2" tint="-9.9978637043366805E-2"/>
      </left>
      <right style="thin">
        <color theme="0" tint="-0.249977111117893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3" fillId="0" borderId="0"/>
  </cellStyleXfs>
  <cellXfs count="99">
    <xf numFmtId="0" fontId="0" fillId="0" borderId="0" xfId="0"/>
    <xf numFmtId="0" fontId="0" fillId="2" borderId="0" xfId="0" applyFill="1"/>
    <xf numFmtId="0" fontId="0" fillId="5" borderId="0" xfId="0" applyFill="1"/>
    <xf numFmtId="0" fontId="8" fillId="3" borderId="0" xfId="1" applyFill="1" applyAlignment="1">
      <alignment horizontal="center" vertical="center"/>
    </xf>
    <xf numFmtId="0" fontId="11" fillId="3" borderId="0" xfId="0" applyFont="1" applyFill="1"/>
    <xf numFmtId="0" fontId="8" fillId="2" borderId="0" xfId="1" applyFill="1" applyAlignment="1">
      <alignment horizontal="center" vertical="center"/>
    </xf>
    <xf numFmtId="164" fontId="0" fillId="0" borderId="0" xfId="0" applyNumberFormat="1"/>
    <xf numFmtId="164" fontId="5" fillId="3" borderId="0" xfId="0" applyNumberFormat="1" applyFont="1" applyFill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5" fillId="3" borderId="1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14" fillId="2" borderId="0" xfId="0" applyFont="1" applyFill="1"/>
    <xf numFmtId="164" fontId="7" fillId="2" borderId="1" xfId="0" applyNumberFormat="1" applyFont="1" applyFill="1" applyBorder="1" applyAlignment="1">
      <alignment horizontal="center" vertical="center"/>
    </xf>
    <xf numFmtId="164" fontId="13" fillId="2" borderId="0" xfId="1" applyNumberFormat="1" applyFont="1" applyFill="1" applyBorder="1" applyAlignment="1">
      <alignment vertical="center"/>
    </xf>
    <xf numFmtId="164" fontId="5" fillId="3" borderId="14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16" xfId="0" applyNumberFormat="1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164" fontId="5" fillId="3" borderId="18" xfId="0" applyNumberFormat="1" applyFont="1" applyFill="1" applyBorder="1" applyAlignment="1">
      <alignment horizontal="center" vertical="center" wrapText="1"/>
    </xf>
    <xf numFmtId="164" fontId="6" fillId="4" borderId="21" xfId="0" applyNumberFormat="1" applyFont="1" applyFill="1" applyBorder="1" applyAlignment="1">
      <alignment horizontal="center" vertical="center"/>
    </xf>
    <xf numFmtId="164" fontId="7" fillId="2" borderId="23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0" xfId="0" quotePrefix="1" applyNumberFormat="1" applyFont="1" applyFill="1" applyAlignment="1">
      <alignment horizontal="center" vertical="center"/>
    </xf>
    <xf numFmtId="164" fontId="5" fillId="3" borderId="27" xfId="0" applyNumberFormat="1" applyFont="1" applyFill="1" applyBorder="1" applyAlignment="1">
      <alignment horizontal="center" vertical="center" wrapText="1"/>
    </xf>
    <xf numFmtId="164" fontId="5" fillId="3" borderId="28" xfId="0" applyNumberFormat="1" applyFont="1" applyFill="1" applyBorder="1" applyAlignment="1">
      <alignment horizontal="center" vertical="center" wrapText="1"/>
    </xf>
    <xf numFmtId="164" fontId="7" fillId="2" borderId="0" xfId="0" quotePrefix="1" applyNumberFormat="1" applyFont="1" applyFill="1" applyAlignment="1">
      <alignment horizontal="center"/>
    </xf>
    <xf numFmtId="164" fontId="5" fillId="3" borderId="32" xfId="0" applyNumberFormat="1" applyFont="1" applyFill="1" applyBorder="1" applyAlignment="1">
      <alignment horizontal="center" vertical="center" wrapText="1"/>
    </xf>
    <xf numFmtId="164" fontId="5" fillId="3" borderId="33" xfId="0" applyNumberFormat="1" applyFont="1" applyFill="1" applyBorder="1" applyAlignment="1">
      <alignment horizontal="center" vertical="center" wrapText="1"/>
    </xf>
    <xf numFmtId="164" fontId="6" fillId="4" borderId="23" xfId="0" applyNumberFormat="1" applyFont="1" applyFill="1" applyBorder="1" applyAlignment="1">
      <alignment horizontal="center" vertical="center"/>
    </xf>
    <xf numFmtId="164" fontId="0" fillId="0" borderId="36" xfId="0" applyNumberFormat="1" applyBorder="1"/>
    <xf numFmtId="164" fontId="21" fillId="6" borderId="0" xfId="0" applyNumberFormat="1" applyFont="1" applyFill="1" applyAlignment="1">
      <alignment horizontal="center" vertical="center"/>
    </xf>
    <xf numFmtId="0" fontId="20" fillId="0" borderId="0" xfId="2" applyFont="1"/>
    <xf numFmtId="0" fontId="3" fillId="0" borderId="0" xfId="2"/>
    <xf numFmtId="0" fontId="20" fillId="5" borderId="40" xfId="2" applyFont="1" applyFill="1" applyBorder="1" applyAlignment="1">
      <alignment horizontal="center" vertical="center"/>
    </xf>
    <xf numFmtId="0" fontId="20" fillId="5" borderId="41" xfId="2" applyFont="1" applyFill="1" applyBorder="1" applyAlignment="1">
      <alignment horizontal="center" vertical="center" wrapText="1"/>
    </xf>
    <xf numFmtId="0" fontId="3" fillId="7" borderId="41" xfId="2" applyFill="1" applyBorder="1" applyAlignment="1">
      <alignment horizontal="center" vertical="center"/>
    </xf>
    <xf numFmtId="0" fontId="2" fillId="0" borderId="0" xfId="2" applyFont="1"/>
    <xf numFmtId="17" fontId="3" fillId="0" borderId="42" xfId="2" applyNumberFormat="1" applyBorder="1"/>
    <xf numFmtId="0" fontId="3" fillId="0" borderId="42" xfId="2" applyBorder="1" applyAlignment="1">
      <alignment horizontal="center"/>
    </xf>
    <xf numFmtId="0" fontId="3" fillId="7" borderId="44" xfId="2" applyFill="1" applyBorder="1" applyAlignment="1">
      <alignment horizontal="center" vertical="center"/>
    </xf>
    <xf numFmtId="0" fontId="1" fillId="7" borderId="41" xfId="2" applyFont="1" applyFill="1" applyBorder="1"/>
    <xf numFmtId="0" fontId="20" fillId="8" borderId="0" xfId="2" applyFont="1" applyFill="1" applyAlignment="1">
      <alignment horizontal="left"/>
    </xf>
    <xf numFmtId="0" fontId="3" fillId="7" borderId="40" xfId="2" applyFill="1" applyBorder="1" applyAlignment="1">
      <alignment horizontal="left"/>
    </xf>
    <xf numFmtId="17" fontId="3" fillId="0" borderId="37" xfId="2" applyNumberFormat="1" applyBorder="1"/>
    <xf numFmtId="0" fontId="20" fillId="8" borderId="43" xfId="2" applyFont="1" applyFill="1" applyBorder="1" applyAlignment="1">
      <alignment horizontal="left"/>
    </xf>
    <xf numFmtId="3" fontId="20" fillId="8" borderId="40" xfId="2" applyNumberFormat="1" applyFont="1" applyFill="1" applyBorder="1" applyAlignment="1">
      <alignment horizontal="center" vertical="center"/>
    </xf>
    <xf numFmtId="3" fontId="20" fillId="8" borderId="43" xfId="2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49" fontId="7" fillId="2" borderId="34" xfId="0" quotePrefix="1" applyNumberFormat="1" applyFont="1" applyFill="1" applyBorder="1" applyAlignment="1">
      <alignment horizontal="center" vertical="center"/>
    </xf>
    <xf numFmtId="49" fontId="7" fillId="2" borderId="35" xfId="0" quotePrefix="1" applyNumberFormat="1" applyFont="1" applyFill="1" applyBorder="1" applyAlignment="1">
      <alignment horizontal="center" vertical="center"/>
    </xf>
    <xf numFmtId="49" fontId="7" fillId="2" borderId="1" xfId="0" quotePrefix="1" applyNumberFormat="1" applyFont="1" applyFill="1" applyBorder="1" applyAlignment="1">
      <alignment horizontal="center" vertical="center"/>
    </xf>
    <xf numFmtId="49" fontId="7" fillId="2" borderId="46" xfId="0" applyNumberFormat="1" applyFont="1" applyFill="1" applyBorder="1" applyAlignment="1">
      <alignment horizontal="center" vertical="center"/>
    </xf>
    <xf numFmtId="49" fontId="7" fillId="2" borderId="45" xfId="0" applyNumberFormat="1" applyFont="1" applyFill="1" applyBorder="1" applyAlignment="1">
      <alignment horizontal="center" vertical="center"/>
    </xf>
    <xf numFmtId="49" fontId="7" fillId="2" borderId="45" xfId="0" quotePrefix="1" applyNumberFormat="1" applyFont="1" applyFill="1" applyBorder="1" applyAlignment="1">
      <alignment horizontal="center" vertical="center"/>
    </xf>
    <xf numFmtId="49" fontId="7" fillId="2" borderId="22" xfId="0" quotePrefix="1" applyNumberFormat="1" applyFont="1" applyFill="1" applyBorder="1" applyAlignment="1">
      <alignment horizontal="center" vertical="center"/>
    </xf>
    <xf numFmtId="49" fontId="7" fillId="2" borderId="23" xfId="0" quotePrefix="1" applyNumberFormat="1" applyFont="1" applyFill="1" applyBorder="1" applyAlignment="1">
      <alignment horizontal="center" vertical="center"/>
    </xf>
    <xf numFmtId="49" fontId="7" fillId="2" borderId="29" xfId="0" quotePrefix="1" applyNumberFormat="1" applyFont="1" applyFill="1" applyBorder="1" applyAlignment="1">
      <alignment horizontal="center" vertical="center"/>
    </xf>
    <xf numFmtId="49" fontId="7" fillId="2" borderId="0" xfId="0" quotePrefix="1" applyNumberFormat="1" applyFont="1" applyFill="1" applyAlignment="1">
      <alignment horizontal="center" vertical="center"/>
    </xf>
    <xf numFmtId="49" fontId="7" fillId="2" borderId="24" xfId="0" applyNumberFormat="1" applyFont="1" applyFill="1" applyBorder="1" applyAlignment="1">
      <alignment horizontal="center" vertical="center"/>
    </xf>
    <xf numFmtId="49" fontId="7" fillId="2" borderId="22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7" fillId="2" borderId="0" xfId="0" applyNumberFormat="1" applyFont="1" applyFill="1" applyAlignment="1">
      <alignment horizontal="center"/>
    </xf>
    <xf numFmtId="164" fontId="0" fillId="0" borderId="47" xfId="0" applyNumberFormat="1" applyBorder="1"/>
    <xf numFmtId="164" fontId="5" fillId="3" borderId="2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7" fillId="2" borderId="9" xfId="0" applyFont="1" applyFill="1" applyBorder="1" applyAlignment="1">
      <alignment horizontal="left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64" fontId="17" fillId="2" borderId="2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164" fontId="5" fillId="3" borderId="30" xfId="0" applyNumberFormat="1" applyFont="1" applyFill="1" applyBorder="1" applyAlignment="1">
      <alignment horizontal="center" vertical="center" wrapText="1"/>
    </xf>
    <xf numFmtId="164" fontId="5" fillId="3" borderId="31" xfId="0" applyNumberFormat="1" applyFont="1" applyFill="1" applyBorder="1" applyAlignment="1">
      <alignment horizontal="center" vertical="center" wrapText="1"/>
    </xf>
    <xf numFmtId="164" fontId="5" fillId="3" borderId="26" xfId="0" applyNumberFormat="1" applyFont="1" applyFill="1" applyBorder="1" applyAlignment="1">
      <alignment horizontal="center" vertical="center" wrapText="1"/>
    </xf>
    <xf numFmtId="164" fontId="5" fillId="3" borderId="20" xfId="0" applyNumberFormat="1" applyFont="1" applyFill="1" applyBorder="1" applyAlignment="1">
      <alignment horizontal="center" vertical="center" wrapText="1"/>
    </xf>
    <xf numFmtId="164" fontId="5" fillId="3" borderId="25" xfId="0" applyNumberFormat="1" applyFont="1" applyFill="1" applyBorder="1" applyAlignment="1">
      <alignment horizontal="center" vertical="center" wrapText="1"/>
    </xf>
    <xf numFmtId="164" fontId="15" fillId="2" borderId="7" xfId="1" applyNumberFormat="1" applyFont="1" applyFill="1" applyBorder="1" applyAlignment="1">
      <alignment horizontal="left" vertical="center" wrapText="1"/>
    </xf>
    <xf numFmtId="164" fontId="15" fillId="2" borderId="0" xfId="1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center" vertical="center" wrapText="1"/>
    </xf>
    <xf numFmtId="164" fontId="12" fillId="3" borderId="12" xfId="0" applyNumberFormat="1" applyFont="1" applyFill="1" applyBorder="1" applyAlignment="1">
      <alignment horizontal="center" vertical="center" wrapText="1"/>
    </xf>
    <xf numFmtId="164" fontId="12" fillId="3" borderId="13" xfId="0" applyNumberFormat="1" applyFont="1" applyFill="1" applyBorder="1" applyAlignment="1">
      <alignment horizontal="center" vertical="center" wrapText="1"/>
    </xf>
    <xf numFmtId="164" fontId="5" fillId="3" borderId="19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5" fillId="3" borderId="21" xfId="0" applyNumberFormat="1" applyFont="1" applyFill="1" applyBorder="1" applyAlignment="1">
      <alignment horizontal="center" vertical="center" wrapText="1"/>
    </xf>
    <xf numFmtId="164" fontId="5" fillId="3" borderId="23" xfId="0" applyNumberFormat="1" applyFont="1" applyFill="1" applyBorder="1" applyAlignment="1">
      <alignment horizontal="center" vertical="center" wrapText="1"/>
    </xf>
    <xf numFmtId="0" fontId="20" fillId="0" borderId="37" xfId="2" applyFont="1" applyBorder="1" applyAlignment="1">
      <alignment horizontal="center"/>
    </xf>
    <xf numFmtId="0" fontId="20" fillId="0" borderId="38" xfId="2" applyFont="1" applyBorder="1" applyAlignment="1">
      <alignment horizontal="center"/>
    </xf>
    <xf numFmtId="0" fontId="20" fillId="0" borderId="39" xfId="2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 2" xfId="2" xr:uid="{B9F3B058-889C-476E-87B9-0847F0D37104}"/>
  </cellStyles>
  <dxfs count="0"/>
  <tableStyles count="0" defaultTableStyle="TableStyleMedium2" defaultPivotStyle="PivotStyleLight16"/>
  <colors>
    <mruColors>
      <color rgb="FFFFCC66"/>
      <color rgb="FF0000FF"/>
      <color rgb="FF00A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8"/>
  <sheetViews>
    <sheetView tabSelected="1" view="pageBreakPreview" zoomScaleNormal="100" zoomScaleSheetLayoutView="100" workbookViewId="0">
      <selection activeCell="A2" sqref="A2"/>
    </sheetView>
  </sheetViews>
  <sheetFormatPr baseColWidth="10" defaultColWidth="0" defaultRowHeight="15" customHeight="1" zeroHeight="1" x14ac:dyDescent="0.35"/>
  <cols>
    <col min="1" max="1" width="12.54296875" style="1" customWidth="1"/>
    <col min="2" max="2" width="105.54296875" style="1" customWidth="1"/>
    <col min="3" max="16377" width="11.453125" style="1" hidden="1"/>
    <col min="16378" max="16378" width="6.54296875" style="1" hidden="1"/>
    <col min="16379" max="16383" width="11.453125" style="1" hidden="1"/>
    <col min="16384" max="16384" width="7.453125" style="1" hidden="1" customWidth="1"/>
  </cols>
  <sheetData>
    <row r="1" spans="1:2" ht="15" customHeight="1" x14ac:dyDescent="0.35">
      <c r="A1" s="73" t="s">
        <v>166</v>
      </c>
      <c r="B1" s="73"/>
    </row>
    <row r="2" spans="1:2" ht="15" customHeight="1" x14ac:dyDescent="0.35">
      <c r="A2" s="15" t="s">
        <v>223</v>
      </c>
      <c r="B2" s="15"/>
    </row>
    <row r="3" spans="1:2" s="2" customFormat="1" ht="15" customHeight="1" x14ac:dyDescent="0.35">
      <c r="A3" s="3" t="s">
        <v>4</v>
      </c>
      <c r="B3" s="4" t="str">
        <f>"PERÚ: DESEMBOLSOS MENSUALES DE BPVVRS, AL CIERRE DE "&amp;A2&amp;" DE 2026"</f>
        <v>PERÚ: DESEMBOLSOS MENSUALES DE BPVVRS, AL CIERRE DE JUNIO DE 2026</v>
      </c>
    </row>
    <row r="4" spans="1:2" ht="15" customHeight="1" x14ac:dyDescent="0.35">
      <c r="A4" s="5" t="s">
        <v>5</v>
      </c>
      <c r="B4" s="1" t="str">
        <f>"PERÚ: DESEMBOLSOS MENSUALES DE BPVVRS POR DISTRITOS, AL CIERRE DE "&amp;A2&amp;" DE 2026"</f>
        <v>PERÚ: DESEMBOLSOS MENSUALES DE BPVVRS POR DISTRITOS, AL CIERRE DE JUNIO DE 2026</v>
      </c>
    </row>
    <row r="5" spans="1:2" ht="15" customHeight="1" x14ac:dyDescent="0.35">
      <c r="A5" s="76" t="s">
        <v>29</v>
      </c>
      <c r="B5" s="76"/>
    </row>
    <row r="6" spans="1:2" ht="15" customHeight="1" x14ac:dyDescent="0.35">
      <c r="A6" s="74" t="s">
        <v>6</v>
      </c>
      <c r="B6" s="74"/>
    </row>
    <row r="7" spans="1:2" ht="15" customHeight="1" x14ac:dyDescent="0.35">
      <c r="A7" s="75" t="s">
        <v>30</v>
      </c>
      <c r="B7" s="75"/>
    </row>
    <row r="8" spans="1:2" ht="14.5" hidden="1" x14ac:dyDescent="0.35"/>
  </sheetData>
  <mergeCells count="4">
    <mergeCell ref="A1:B1"/>
    <mergeCell ref="A6:B6"/>
    <mergeCell ref="A7:B7"/>
    <mergeCell ref="A5:B5"/>
  </mergeCells>
  <hyperlinks>
    <hyperlink ref="A4" location="'02'!A1" display="Tabla  2" xr:uid="{00000000-0004-0000-0000-000000000000}"/>
    <hyperlink ref="A3" location="'01'!A1" display="Tabla  1" xr:uid="{00000000-0004-0000-0000-000001000000}"/>
  </hyperlink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382"/>
  <sheetViews>
    <sheetView view="pageBreakPreview" topLeftCell="B1" zoomScaleNormal="115" zoomScaleSheetLayoutView="100" workbookViewId="0">
      <pane xSplit="1" ySplit="4" topLeftCell="C5" activePane="bottomRight" state="frozen"/>
      <selection activeCell="B1" sqref="B1"/>
      <selection pane="topRight" activeCell="C1" sqref="C1"/>
      <selection pane="bottomLeft" activeCell="B5" sqref="B5"/>
      <selection pane="bottomRight" activeCell="D4" sqref="D4"/>
    </sheetView>
  </sheetViews>
  <sheetFormatPr baseColWidth="10" defaultColWidth="0" defaultRowHeight="14.5" zeroHeight="1" x14ac:dyDescent="0.35"/>
  <cols>
    <col min="1" max="1" width="4.453125" style="6" hidden="1" customWidth="1"/>
    <col min="2" max="2" width="9.54296875" style="6" customWidth="1"/>
    <col min="3" max="5" width="12.54296875" style="6" customWidth="1"/>
    <col min="6" max="6" width="14.54296875" style="6" customWidth="1"/>
    <col min="7" max="8" width="0" style="6" hidden="1" customWidth="1"/>
    <col min="9" max="16384" width="4.453125" style="6" hidden="1"/>
  </cols>
  <sheetData>
    <row r="1" spans="2:6" ht="15" customHeight="1" x14ac:dyDescent="0.35">
      <c r="B1" s="17" t="str">
        <f>"1. "&amp;Índice!B3</f>
        <v>1. PERÚ: DESEMBOLSOS MENSUALES DE BPVVRS, AL CIERRE DE JUNIO DE 2026</v>
      </c>
      <c r="C1" s="17"/>
      <c r="D1" s="17"/>
      <c r="E1" s="17"/>
      <c r="F1" s="17"/>
    </row>
    <row r="2" spans="2:6" x14ac:dyDescent="0.35">
      <c r="B2" s="70" t="s">
        <v>3</v>
      </c>
      <c r="C2" s="68" t="s">
        <v>7</v>
      </c>
      <c r="D2" s="71"/>
      <c r="E2" s="68" t="s">
        <v>0</v>
      </c>
      <c r="F2" s="69"/>
    </row>
    <row r="3" spans="2:6" ht="21" x14ac:dyDescent="0.35">
      <c r="B3" s="70"/>
      <c r="C3" s="7" t="s">
        <v>2</v>
      </c>
      <c r="D3" s="8" t="s">
        <v>26</v>
      </c>
      <c r="E3" s="7" t="s">
        <v>2</v>
      </c>
      <c r="F3" s="7" t="s">
        <v>25</v>
      </c>
    </row>
    <row r="4" spans="2:6" ht="15" customHeight="1" x14ac:dyDescent="0.35">
      <c r="B4" s="9"/>
      <c r="C4" s="9">
        <f>SUM(C5:C142)</f>
        <v>6756</v>
      </c>
      <c r="D4" s="9">
        <f>SUM(D5:D142)</f>
        <v>103586</v>
      </c>
      <c r="E4" s="9"/>
      <c r="F4" s="9"/>
    </row>
    <row r="5" spans="2:6" ht="15" customHeight="1" x14ac:dyDescent="0.35">
      <c r="B5" s="52" t="s">
        <v>9</v>
      </c>
      <c r="C5" s="10">
        <v>154</v>
      </c>
      <c r="D5" s="11">
        <v>1848</v>
      </c>
      <c r="E5" s="10">
        <f>C5</f>
        <v>154</v>
      </c>
      <c r="F5" s="10">
        <f>D5</f>
        <v>1848</v>
      </c>
    </row>
    <row r="6" spans="2:6" ht="15" customHeight="1" x14ac:dyDescent="0.35">
      <c r="B6" s="52" t="s">
        <v>10</v>
      </c>
      <c r="C6" s="10">
        <v>44</v>
      </c>
      <c r="D6" s="11">
        <v>528</v>
      </c>
      <c r="E6" s="10">
        <f>+C6+E5</f>
        <v>198</v>
      </c>
      <c r="F6" s="10">
        <f>+D6+F5</f>
        <v>2376</v>
      </c>
    </row>
    <row r="7" spans="2:6" ht="15" customHeight="1" x14ac:dyDescent="0.35">
      <c r="B7" s="52" t="s">
        <v>11</v>
      </c>
      <c r="C7" s="10">
        <v>1</v>
      </c>
      <c r="D7" s="11">
        <v>12</v>
      </c>
      <c r="E7" s="10">
        <f t="shared" ref="E7:E70" si="0">+C7+E6</f>
        <v>199</v>
      </c>
      <c r="F7" s="10">
        <f t="shared" ref="F7:F70" si="1">+D7+F6</f>
        <v>2388</v>
      </c>
    </row>
    <row r="8" spans="2:6" ht="15" customHeight="1" x14ac:dyDescent="0.35">
      <c r="B8" s="53" t="s">
        <v>12</v>
      </c>
      <c r="C8" s="10">
        <v>0</v>
      </c>
      <c r="D8" s="11">
        <v>0</v>
      </c>
      <c r="E8" s="10">
        <f t="shared" si="0"/>
        <v>199</v>
      </c>
      <c r="F8" s="10">
        <f t="shared" si="1"/>
        <v>2388</v>
      </c>
    </row>
    <row r="9" spans="2:6" ht="15" customHeight="1" x14ac:dyDescent="0.35">
      <c r="B9" s="52" t="s">
        <v>13</v>
      </c>
      <c r="C9" s="10">
        <v>14</v>
      </c>
      <c r="D9" s="11">
        <v>168</v>
      </c>
      <c r="E9" s="10">
        <f t="shared" si="0"/>
        <v>213</v>
      </c>
      <c r="F9" s="10">
        <f t="shared" si="1"/>
        <v>2556</v>
      </c>
    </row>
    <row r="10" spans="2:6" ht="15" customHeight="1" x14ac:dyDescent="0.35">
      <c r="B10" s="52" t="s">
        <v>14</v>
      </c>
      <c r="C10" s="10">
        <v>0</v>
      </c>
      <c r="D10" s="11">
        <v>0</v>
      </c>
      <c r="E10" s="10">
        <f t="shared" si="0"/>
        <v>213</v>
      </c>
      <c r="F10" s="10">
        <f t="shared" si="1"/>
        <v>2556</v>
      </c>
    </row>
    <row r="11" spans="2:6" ht="15" customHeight="1" x14ac:dyDescent="0.35">
      <c r="B11" s="52" t="s">
        <v>15</v>
      </c>
      <c r="C11" s="10">
        <v>20</v>
      </c>
      <c r="D11" s="11">
        <v>240</v>
      </c>
      <c r="E11" s="10">
        <f t="shared" si="0"/>
        <v>233</v>
      </c>
      <c r="F11" s="10">
        <f t="shared" si="1"/>
        <v>2796</v>
      </c>
    </row>
    <row r="12" spans="2:6" ht="15" customHeight="1" x14ac:dyDescent="0.35">
      <c r="B12" s="52" t="s">
        <v>16</v>
      </c>
      <c r="C12" s="10">
        <v>82</v>
      </c>
      <c r="D12" s="11">
        <v>984</v>
      </c>
      <c r="E12" s="10">
        <f t="shared" si="0"/>
        <v>315</v>
      </c>
      <c r="F12" s="10">
        <f t="shared" si="1"/>
        <v>3780</v>
      </c>
    </row>
    <row r="13" spans="2:6" ht="15" customHeight="1" x14ac:dyDescent="0.35">
      <c r="B13" s="52" t="s">
        <v>208</v>
      </c>
      <c r="C13" s="10">
        <v>26</v>
      </c>
      <c r="D13" s="11">
        <v>312</v>
      </c>
      <c r="E13" s="10">
        <f t="shared" si="0"/>
        <v>341</v>
      </c>
      <c r="F13" s="10">
        <f t="shared" si="1"/>
        <v>4092</v>
      </c>
    </row>
    <row r="14" spans="2:6" ht="15" customHeight="1" x14ac:dyDescent="0.35">
      <c r="B14" s="52" t="s">
        <v>17</v>
      </c>
      <c r="C14" s="10">
        <v>23</v>
      </c>
      <c r="D14" s="11">
        <v>276</v>
      </c>
      <c r="E14" s="10">
        <f t="shared" si="0"/>
        <v>364</v>
      </c>
      <c r="F14" s="10">
        <f t="shared" si="1"/>
        <v>4368</v>
      </c>
    </row>
    <row r="15" spans="2:6" ht="15" customHeight="1" x14ac:dyDescent="0.35">
      <c r="B15" s="52" t="s">
        <v>22</v>
      </c>
      <c r="C15" s="10">
        <v>16</v>
      </c>
      <c r="D15" s="11">
        <v>192</v>
      </c>
      <c r="E15" s="10">
        <f t="shared" si="0"/>
        <v>380</v>
      </c>
      <c r="F15" s="10">
        <f t="shared" si="1"/>
        <v>4560</v>
      </c>
    </row>
    <row r="16" spans="2:6" ht="15" customHeight="1" x14ac:dyDescent="0.35">
      <c r="B16" s="52" t="s">
        <v>23</v>
      </c>
      <c r="C16" s="10">
        <v>208</v>
      </c>
      <c r="D16" s="11">
        <v>2751</v>
      </c>
      <c r="E16" s="10">
        <f t="shared" si="0"/>
        <v>588</v>
      </c>
      <c r="F16" s="10">
        <f t="shared" si="1"/>
        <v>7311</v>
      </c>
    </row>
    <row r="17" spans="2:6" ht="15" customHeight="1" x14ac:dyDescent="0.35">
      <c r="B17" s="52" t="s">
        <v>24</v>
      </c>
      <c r="C17" s="10">
        <v>132</v>
      </c>
      <c r="D17" s="11">
        <v>1893</v>
      </c>
      <c r="E17" s="10">
        <f t="shared" si="0"/>
        <v>720</v>
      </c>
      <c r="F17" s="10">
        <f t="shared" si="1"/>
        <v>9204</v>
      </c>
    </row>
    <row r="18" spans="2:6" ht="15" customHeight="1" x14ac:dyDescent="0.35">
      <c r="B18" s="52" t="s">
        <v>31</v>
      </c>
      <c r="C18" s="10">
        <v>132</v>
      </c>
      <c r="D18" s="11">
        <v>1914</v>
      </c>
      <c r="E18" s="10">
        <f t="shared" si="0"/>
        <v>852</v>
      </c>
      <c r="F18" s="10">
        <f t="shared" si="1"/>
        <v>11118</v>
      </c>
    </row>
    <row r="19" spans="2:6" ht="15" customHeight="1" x14ac:dyDescent="0.35">
      <c r="B19" s="52" t="s">
        <v>32</v>
      </c>
      <c r="C19" s="10">
        <v>147</v>
      </c>
      <c r="D19" s="11">
        <v>2013</v>
      </c>
      <c r="E19" s="10">
        <f t="shared" si="0"/>
        <v>999</v>
      </c>
      <c r="F19" s="10">
        <f t="shared" si="1"/>
        <v>13131</v>
      </c>
    </row>
    <row r="20" spans="2:6" ht="15" customHeight="1" x14ac:dyDescent="0.35">
      <c r="B20" s="52" t="s">
        <v>35</v>
      </c>
      <c r="C20" s="10">
        <v>193</v>
      </c>
      <c r="D20" s="11">
        <v>2883</v>
      </c>
      <c r="E20" s="10">
        <f t="shared" si="0"/>
        <v>1192</v>
      </c>
      <c r="F20" s="10">
        <f t="shared" si="1"/>
        <v>16014</v>
      </c>
    </row>
    <row r="21" spans="2:6" ht="15" customHeight="1" x14ac:dyDescent="0.35">
      <c r="B21" s="52" t="s">
        <v>36</v>
      </c>
      <c r="C21" s="10">
        <v>280</v>
      </c>
      <c r="D21" s="11">
        <v>4200</v>
      </c>
      <c r="E21" s="10">
        <f t="shared" si="0"/>
        <v>1472</v>
      </c>
      <c r="F21" s="10">
        <f t="shared" si="1"/>
        <v>20214</v>
      </c>
    </row>
    <row r="22" spans="2:6" ht="15" customHeight="1" x14ac:dyDescent="0.35">
      <c r="B22" s="52" t="s">
        <v>37</v>
      </c>
      <c r="C22" s="10">
        <v>94</v>
      </c>
      <c r="D22" s="11">
        <v>1407</v>
      </c>
      <c r="E22" s="10">
        <f t="shared" si="0"/>
        <v>1566</v>
      </c>
      <c r="F22" s="10">
        <f t="shared" si="1"/>
        <v>21621</v>
      </c>
    </row>
    <row r="23" spans="2:6" ht="15" customHeight="1" x14ac:dyDescent="0.35">
      <c r="B23" s="53" t="s">
        <v>38</v>
      </c>
      <c r="C23" s="10">
        <v>95</v>
      </c>
      <c r="D23" s="11">
        <v>1422</v>
      </c>
      <c r="E23" s="10">
        <f t="shared" si="0"/>
        <v>1661</v>
      </c>
      <c r="F23" s="10">
        <f t="shared" si="1"/>
        <v>23043</v>
      </c>
    </row>
    <row r="24" spans="2:6" ht="15" customHeight="1" x14ac:dyDescent="0.35">
      <c r="B24" s="53" t="s">
        <v>39</v>
      </c>
      <c r="C24" s="10">
        <v>187</v>
      </c>
      <c r="D24" s="11">
        <v>2721</v>
      </c>
      <c r="E24" s="10">
        <f t="shared" si="0"/>
        <v>1848</v>
      </c>
      <c r="F24" s="10">
        <f t="shared" si="1"/>
        <v>25764</v>
      </c>
    </row>
    <row r="25" spans="2:6" ht="15" customHeight="1" x14ac:dyDescent="0.35">
      <c r="B25" s="53" t="s">
        <v>40</v>
      </c>
      <c r="C25" s="10">
        <v>224</v>
      </c>
      <c r="D25" s="11">
        <v>3360</v>
      </c>
      <c r="E25" s="10">
        <f t="shared" si="0"/>
        <v>2072</v>
      </c>
      <c r="F25" s="10">
        <f t="shared" si="1"/>
        <v>29124</v>
      </c>
    </row>
    <row r="26" spans="2:6" ht="15" customHeight="1" x14ac:dyDescent="0.35">
      <c r="B26" s="53" t="s">
        <v>42</v>
      </c>
      <c r="C26" s="10">
        <v>80</v>
      </c>
      <c r="D26" s="11">
        <v>1200</v>
      </c>
      <c r="E26" s="10">
        <f t="shared" si="0"/>
        <v>2152</v>
      </c>
      <c r="F26" s="10">
        <f t="shared" si="1"/>
        <v>30324</v>
      </c>
    </row>
    <row r="27" spans="2:6" ht="15" customHeight="1" x14ac:dyDescent="0.35">
      <c r="B27" s="53" t="s">
        <v>44</v>
      </c>
      <c r="C27" s="10">
        <v>219</v>
      </c>
      <c r="D27" s="11">
        <v>3285</v>
      </c>
      <c r="E27" s="10">
        <f t="shared" si="0"/>
        <v>2371</v>
      </c>
      <c r="F27" s="10">
        <f t="shared" si="1"/>
        <v>33609</v>
      </c>
    </row>
    <row r="28" spans="2:6" ht="15" customHeight="1" x14ac:dyDescent="0.35">
      <c r="B28" s="53" t="s">
        <v>45</v>
      </c>
      <c r="C28" s="10">
        <v>150</v>
      </c>
      <c r="D28" s="11">
        <v>2250</v>
      </c>
      <c r="E28" s="10">
        <f t="shared" si="0"/>
        <v>2521</v>
      </c>
      <c r="F28" s="10">
        <f t="shared" si="1"/>
        <v>35859</v>
      </c>
    </row>
    <row r="29" spans="2:6" ht="15" customHeight="1" x14ac:dyDescent="0.35">
      <c r="B29" s="53" t="s">
        <v>46</v>
      </c>
      <c r="C29" s="10">
        <v>196</v>
      </c>
      <c r="D29" s="11">
        <v>3424.5</v>
      </c>
      <c r="E29" s="10">
        <f t="shared" si="0"/>
        <v>2717</v>
      </c>
      <c r="F29" s="10">
        <f t="shared" si="1"/>
        <v>39283.5</v>
      </c>
    </row>
    <row r="30" spans="2:6" ht="15" customHeight="1" x14ac:dyDescent="0.35">
      <c r="B30" s="53" t="s">
        <v>51</v>
      </c>
      <c r="C30" s="10">
        <v>91</v>
      </c>
      <c r="D30" s="11">
        <v>2121.5</v>
      </c>
      <c r="E30" s="10">
        <f t="shared" si="0"/>
        <v>2808</v>
      </c>
      <c r="F30" s="10">
        <f t="shared" si="1"/>
        <v>41405</v>
      </c>
    </row>
    <row r="31" spans="2:6" ht="15" customHeight="1" x14ac:dyDescent="0.35">
      <c r="B31" s="53" t="s">
        <v>58</v>
      </c>
      <c r="C31" s="10">
        <v>57</v>
      </c>
      <c r="D31" s="11">
        <v>974</v>
      </c>
      <c r="E31" s="10">
        <f t="shared" si="0"/>
        <v>2865</v>
      </c>
      <c r="F31" s="10">
        <f t="shared" si="1"/>
        <v>42379</v>
      </c>
    </row>
    <row r="32" spans="2:6" ht="15" customHeight="1" x14ac:dyDescent="0.35">
      <c r="B32" s="53" t="s">
        <v>59</v>
      </c>
      <c r="C32" s="10">
        <v>65</v>
      </c>
      <c r="D32" s="11">
        <v>983.5</v>
      </c>
      <c r="E32" s="10">
        <f t="shared" si="0"/>
        <v>2930</v>
      </c>
      <c r="F32" s="10">
        <f t="shared" si="1"/>
        <v>43362.5</v>
      </c>
    </row>
    <row r="33" spans="2:6" ht="15" customHeight="1" x14ac:dyDescent="0.35">
      <c r="B33" s="53" t="s">
        <v>60</v>
      </c>
      <c r="C33" s="10">
        <v>124</v>
      </c>
      <c r="D33" s="11">
        <v>2259.5</v>
      </c>
      <c r="E33" s="10">
        <f t="shared" si="0"/>
        <v>3054</v>
      </c>
      <c r="F33" s="10">
        <f t="shared" si="1"/>
        <v>45622</v>
      </c>
    </row>
    <row r="34" spans="2:6" ht="15" customHeight="1" x14ac:dyDescent="0.35">
      <c r="B34" s="53" t="s">
        <v>64</v>
      </c>
      <c r="C34" s="10">
        <v>35</v>
      </c>
      <c r="D34" s="11">
        <v>678</v>
      </c>
      <c r="E34" s="10">
        <f t="shared" si="0"/>
        <v>3089</v>
      </c>
      <c r="F34" s="10">
        <f t="shared" si="1"/>
        <v>46300</v>
      </c>
    </row>
    <row r="35" spans="2:6" ht="15" customHeight="1" x14ac:dyDescent="0.35">
      <c r="B35" s="53" t="s">
        <v>65</v>
      </c>
      <c r="C35" s="10">
        <v>0</v>
      </c>
      <c r="D35" s="11">
        <v>0</v>
      </c>
      <c r="E35" s="10">
        <f t="shared" si="0"/>
        <v>3089</v>
      </c>
      <c r="F35" s="10">
        <f t="shared" si="1"/>
        <v>46300</v>
      </c>
    </row>
    <row r="36" spans="2:6" ht="15" customHeight="1" x14ac:dyDescent="0.35">
      <c r="B36" s="53" t="s">
        <v>66</v>
      </c>
      <c r="C36" s="10">
        <v>77</v>
      </c>
      <c r="D36" s="11">
        <v>1163.5</v>
      </c>
      <c r="E36" s="10">
        <f t="shared" si="0"/>
        <v>3166</v>
      </c>
      <c r="F36" s="10">
        <f t="shared" si="1"/>
        <v>47463.5</v>
      </c>
    </row>
    <row r="37" spans="2:6" ht="15" customHeight="1" x14ac:dyDescent="0.35">
      <c r="B37" s="54" t="s">
        <v>69</v>
      </c>
      <c r="C37" s="10">
        <v>16</v>
      </c>
      <c r="D37" s="11">
        <v>240</v>
      </c>
      <c r="E37" s="10">
        <f t="shared" si="0"/>
        <v>3182</v>
      </c>
      <c r="F37" s="10">
        <f t="shared" si="1"/>
        <v>47703.5</v>
      </c>
    </row>
    <row r="38" spans="2:6" ht="15" customHeight="1" x14ac:dyDescent="0.35">
      <c r="B38" s="54" t="s">
        <v>70</v>
      </c>
      <c r="C38" s="10">
        <v>7</v>
      </c>
      <c r="D38" s="11">
        <v>105</v>
      </c>
      <c r="E38" s="10">
        <f t="shared" si="0"/>
        <v>3189</v>
      </c>
      <c r="F38" s="10">
        <f t="shared" si="1"/>
        <v>47808.5</v>
      </c>
    </row>
    <row r="39" spans="2:6" ht="15" customHeight="1" x14ac:dyDescent="0.35">
      <c r="B39" s="54" t="s">
        <v>71</v>
      </c>
      <c r="C39" s="10">
        <v>26</v>
      </c>
      <c r="D39" s="11">
        <v>534.5</v>
      </c>
      <c r="E39" s="10">
        <f t="shared" si="0"/>
        <v>3215</v>
      </c>
      <c r="F39" s="10">
        <f t="shared" si="1"/>
        <v>48343</v>
      </c>
    </row>
    <row r="40" spans="2:6" ht="15" customHeight="1" x14ac:dyDescent="0.35">
      <c r="B40" s="54" t="s">
        <v>72</v>
      </c>
      <c r="C40" s="10">
        <v>6</v>
      </c>
      <c r="D40" s="11">
        <v>90</v>
      </c>
      <c r="E40" s="10">
        <f t="shared" si="0"/>
        <v>3221</v>
      </c>
      <c r="F40" s="10">
        <f t="shared" si="1"/>
        <v>48433</v>
      </c>
    </row>
    <row r="41" spans="2:6" ht="15" customHeight="1" x14ac:dyDescent="0.35">
      <c r="B41" s="54" t="s">
        <v>73</v>
      </c>
      <c r="C41" s="10">
        <v>99</v>
      </c>
      <c r="D41" s="11">
        <v>1995</v>
      </c>
      <c r="E41" s="10">
        <f t="shared" si="0"/>
        <v>3320</v>
      </c>
      <c r="F41" s="10">
        <f t="shared" si="1"/>
        <v>50428</v>
      </c>
    </row>
    <row r="42" spans="2:6" ht="15" customHeight="1" x14ac:dyDescent="0.35">
      <c r="B42" s="54" t="s">
        <v>74</v>
      </c>
      <c r="C42" s="10">
        <v>279</v>
      </c>
      <c r="D42" s="11">
        <v>5103</v>
      </c>
      <c r="E42" s="10">
        <f t="shared" si="0"/>
        <v>3599</v>
      </c>
      <c r="F42" s="10">
        <f t="shared" si="1"/>
        <v>55531</v>
      </c>
    </row>
    <row r="43" spans="2:6" ht="15" customHeight="1" x14ac:dyDescent="0.35">
      <c r="B43" s="54" t="s">
        <v>76</v>
      </c>
      <c r="C43" s="10">
        <v>268</v>
      </c>
      <c r="D43" s="11">
        <v>4054</v>
      </c>
      <c r="E43" s="10">
        <f t="shared" si="0"/>
        <v>3867</v>
      </c>
      <c r="F43" s="10">
        <f t="shared" si="1"/>
        <v>59585</v>
      </c>
    </row>
    <row r="44" spans="2:6" ht="15" customHeight="1" x14ac:dyDescent="0.35">
      <c r="B44" s="54" t="s">
        <v>77</v>
      </c>
      <c r="C44" s="10">
        <v>148</v>
      </c>
      <c r="D44" s="11">
        <v>2492</v>
      </c>
      <c r="E44" s="10">
        <f t="shared" si="0"/>
        <v>4015</v>
      </c>
      <c r="F44" s="10">
        <f t="shared" si="1"/>
        <v>62077</v>
      </c>
    </row>
    <row r="45" spans="2:6" ht="15" customHeight="1" x14ac:dyDescent="0.35">
      <c r="B45" s="54" t="s">
        <v>81</v>
      </c>
      <c r="C45" s="10">
        <v>72</v>
      </c>
      <c r="D45" s="11">
        <v>1080</v>
      </c>
      <c r="E45" s="10">
        <f t="shared" si="0"/>
        <v>4087</v>
      </c>
      <c r="F45" s="10">
        <f t="shared" si="1"/>
        <v>63157</v>
      </c>
    </row>
    <row r="46" spans="2:6" ht="15" customHeight="1" x14ac:dyDescent="0.35">
      <c r="B46" s="54" t="s">
        <v>82</v>
      </c>
      <c r="C46" s="10">
        <v>29</v>
      </c>
      <c r="D46" s="11">
        <v>435</v>
      </c>
      <c r="E46" s="10">
        <f t="shared" si="0"/>
        <v>4116</v>
      </c>
      <c r="F46" s="10">
        <f t="shared" si="1"/>
        <v>63592</v>
      </c>
    </row>
    <row r="47" spans="2:6" ht="15" customHeight="1" x14ac:dyDescent="0.35">
      <c r="B47" s="54" t="s">
        <v>83</v>
      </c>
      <c r="C47" s="10">
        <v>47</v>
      </c>
      <c r="D47" s="11">
        <v>722</v>
      </c>
      <c r="E47" s="10">
        <f t="shared" si="0"/>
        <v>4163</v>
      </c>
      <c r="F47" s="10">
        <f t="shared" si="1"/>
        <v>64314</v>
      </c>
    </row>
    <row r="48" spans="2:6" ht="15" customHeight="1" x14ac:dyDescent="0.35">
      <c r="B48" s="54" t="s">
        <v>84</v>
      </c>
      <c r="C48" s="10">
        <v>17</v>
      </c>
      <c r="D48" s="11">
        <v>255</v>
      </c>
      <c r="E48" s="10">
        <f t="shared" si="0"/>
        <v>4180</v>
      </c>
      <c r="F48" s="10">
        <f t="shared" si="1"/>
        <v>64569</v>
      </c>
    </row>
    <row r="49" spans="2:6" ht="15" customHeight="1" x14ac:dyDescent="0.35">
      <c r="B49" s="54" t="s">
        <v>85</v>
      </c>
      <c r="C49" s="10">
        <v>38</v>
      </c>
      <c r="D49" s="11">
        <v>570</v>
      </c>
      <c r="E49" s="10">
        <f t="shared" si="0"/>
        <v>4218</v>
      </c>
      <c r="F49" s="10">
        <f t="shared" si="1"/>
        <v>65139</v>
      </c>
    </row>
    <row r="50" spans="2:6" ht="15" customHeight="1" x14ac:dyDescent="0.35">
      <c r="B50" s="54" t="s">
        <v>86</v>
      </c>
      <c r="C50" s="10">
        <v>73</v>
      </c>
      <c r="D50" s="11">
        <v>1214</v>
      </c>
      <c r="E50" s="10">
        <f t="shared" si="0"/>
        <v>4291</v>
      </c>
      <c r="F50" s="10">
        <f t="shared" si="1"/>
        <v>66353</v>
      </c>
    </row>
    <row r="51" spans="2:6" ht="15" customHeight="1" x14ac:dyDescent="0.35">
      <c r="B51" s="54" t="s">
        <v>87</v>
      </c>
      <c r="C51" s="10">
        <v>77</v>
      </c>
      <c r="D51" s="11">
        <v>1180.5</v>
      </c>
      <c r="E51" s="10">
        <f t="shared" si="0"/>
        <v>4368</v>
      </c>
      <c r="F51" s="10">
        <f t="shared" si="1"/>
        <v>67533.5</v>
      </c>
    </row>
    <row r="52" spans="2:6" ht="15" customHeight="1" x14ac:dyDescent="0.35">
      <c r="B52" s="54" t="s">
        <v>88</v>
      </c>
      <c r="C52" s="10">
        <v>92</v>
      </c>
      <c r="D52" s="11">
        <v>1405.5</v>
      </c>
      <c r="E52" s="10">
        <f t="shared" si="0"/>
        <v>4460</v>
      </c>
      <c r="F52" s="10">
        <f t="shared" si="1"/>
        <v>68939</v>
      </c>
    </row>
    <row r="53" spans="2:6" ht="15" customHeight="1" x14ac:dyDescent="0.35">
      <c r="B53" s="54" t="s">
        <v>96</v>
      </c>
      <c r="C53" s="10">
        <v>2</v>
      </c>
      <c r="D53" s="11">
        <v>30</v>
      </c>
      <c r="E53" s="10">
        <f t="shared" si="0"/>
        <v>4462</v>
      </c>
      <c r="F53" s="10">
        <f t="shared" si="1"/>
        <v>68969</v>
      </c>
    </row>
    <row r="54" spans="2:6" ht="15" customHeight="1" x14ac:dyDescent="0.35">
      <c r="B54" s="54" t="s">
        <v>97</v>
      </c>
      <c r="C54" s="10">
        <v>6</v>
      </c>
      <c r="D54" s="11">
        <v>90</v>
      </c>
      <c r="E54" s="10">
        <f t="shared" si="0"/>
        <v>4468</v>
      </c>
      <c r="F54" s="10">
        <f t="shared" si="1"/>
        <v>69059</v>
      </c>
    </row>
    <row r="55" spans="2:6" ht="15" customHeight="1" x14ac:dyDescent="0.35">
      <c r="B55" s="54" t="s">
        <v>99</v>
      </c>
      <c r="C55" s="10">
        <v>17</v>
      </c>
      <c r="D55" s="11">
        <v>255</v>
      </c>
      <c r="E55" s="10">
        <f t="shared" si="0"/>
        <v>4485</v>
      </c>
      <c r="F55" s="10">
        <f t="shared" si="1"/>
        <v>69314</v>
      </c>
    </row>
    <row r="56" spans="2:6" ht="15" customHeight="1" x14ac:dyDescent="0.35">
      <c r="B56" s="54" t="s">
        <v>100</v>
      </c>
      <c r="C56" s="10">
        <v>36</v>
      </c>
      <c r="D56" s="11">
        <v>540</v>
      </c>
      <c r="E56" s="10">
        <f t="shared" si="0"/>
        <v>4521</v>
      </c>
      <c r="F56" s="10">
        <f t="shared" si="1"/>
        <v>69854</v>
      </c>
    </row>
    <row r="57" spans="2:6" ht="15" customHeight="1" x14ac:dyDescent="0.35">
      <c r="B57" s="54" t="s">
        <v>101</v>
      </c>
      <c r="C57" s="10">
        <v>56</v>
      </c>
      <c r="D57" s="11">
        <v>840</v>
      </c>
      <c r="E57" s="10">
        <f t="shared" si="0"/>
        <v>4577</v>
      </c>
      <c r="F57" s="10">
        <f t="shared" si="1"/>
        <v>70694</v>
      </c>
    </row>
    <row r="58" spans="2:6" ht="15" customHeight="1" x14ac:dyDescent="0.35">
      <c r="B58" s="54" t="s">
        <v>102</v>
      </c>
      <c r="C58" s="10">
        <v>128</v>
      </c>
      <c r="D58" s="11">
        <v>1920</v>
      </c>
      <c r="E58" s="10">
        <f t="shared" si="0"/>
        <v>4705</v>
      </c>
      <c r="F58" s="10">
        <f t="shared" si="1"/>
        <v>72614</v>
      </c>
    </row>
    <row r="59" spans="2:6" ht="15" customHeight="1" x14ac:dyDescent="0.35">
      <c r="B59" s="54" t="s">
        <v>103</v>
      </c>
      <c r="C59" s="10">
        <v>70</v>
      </c>
      <c r="D59" s="11">
        <v>1050</v>
      </c>
      <c r="E59" s="10">
        <f t="shared" si="0"/>
        <v>4775</v>
      </c>
      <c r="F59" s="10">
        <f t="shared" si="1"/>
        <v>73664</v>
      </c>
    </row>
    <row r="60" spans="2:6" ht="15" customHeight="1" x14ac:dyDescent="0.35">
      <c r="B60" s="54" t="s">
        <v>104</v>
      </c>
      <c r="C60" s="10">
        <v>107</v>
      </c>
      <c r="D60" s="11">
        <v>1707</v>
      </c>
      <c r="E60" s="10">
        <f t="shared" si="0"/>
        <v>4882</v>
      </c>
      <c r="F60" s="10">
        <f t="shared" si="1"/>
        <v>75371</v>
      </c>
    </row>
    <row r="61" spans="2:6" ht="15" customHeight="1" x14ac:dyDescent="0.35">
      <c r="B61" s="54" t="s">
        <v>105</v>
      </c>
      <c r="C61" s="10">
        <v>54</v>
      </c>
      <c r="D61" s="11">
        <v>810</v>
      </c>
      <c r="E61" s="10">
        <f t="shared" si="0"/>
        <v>4936</v>
      </c>
      <c r="F61" s="10">
        <f t="shared" si="1"/>
        <v>76181</v>
      </c>
    </row>
    <row r="62" spans="2:6" ht="15" customHeight="1" x14ac:dyDescent="0.35">
      <c r="B62" s="54" t="s">
        <v>106</v>
      </c>
      <c r="C62" s="10">
        <v>1</v>
      </c>
      <c r="D62" s="11">
        <v>15</v>
      </c>
      <c r="E62" s="10">
        <f t="shared" si="0"/>
        <v>4937</v>
      </c>
      <c r="F62" s="10">
        <f t="shared" si="1"/>
        <v>76196</v>
      </c>
    </row>
    <row r="63" spans="2:6" ht="15" customHeight="1" x14ac:dyDescent="0.35">
      <c r="B63" s="54" t="s">
        <v>107</v>
      </c>
      <c r="C63" s="10">
        <v>76</v>
      </c>
      <c r="D63" s="11">
        <v>1140</v>
      </c>
      <c r="E63" s="10">
        <f t="shared" si="0"/>
        <v>5013</v>
      </c>
      <c r="F63" s="10">
        <f t="shared" si="1"/>
        <v>77336</v>
      </c>
    </row>
    <row r="64" spans="2:6" ht="15" customHeight="1" x14ac:dyDescent="0.35">
      <c r="B64" s="54" t="s">
        <v>108</v>
      </c>
      <c r="C64" s="10">
        <v>6</v>
      </c>
      <c r="D64" s="11">
        <v>90</v>
      </c>
      <c r="E64" s="10">
        <f t="shared" si="0"/>
        <v>5019</v>
      </c>
      <c r="F64" s="10">
        <f t="shared" si="1"/>
        <v>77426</v>
      </c>
    </row>
    <row r="65" spans="2:6" ht="15" customHeight="1" x14ac:dyDescent="0.35">
      <c r="B65" s="54" t="s">
        <v>109</v>
      </c>
      <c r="C65" s="10">
        <v>85</v>
      </c>
      <c r="D65" s="11">
        <v>1275</v>
      </c>
      <c r="E65" s="10">
        <f t="shared" si="0"/>
        <v>5104</v>
      </c>
      <c r="F65" s="10">
        <f t="shared" si="1"/>
        <v>78701</v>
      </c>
    </row>
    <row r="66" spans="2:6" ht="15" customHeight="1" x14ac:dyDescent="0.35">
      <c r="B66" s="54" t="s">
        <v>110</v>
      </c>
      <c r="C66" s="10">
        <v>38</v>
      </c>
      <c r="D66" s="11">
        <v>570</v>
      </c>
      <c r="E66" s="10">
        <f t="shared" si="0"/>
        <v>5142</v>
      </c>
      <c r="F66" s="10">
        <f t="shared" si="1"/>
        <v>79271</v>
      </c>
    </row>
    <row r="67" spans="2:6" ht="15" customHeight="1" x14ac:dyDescent="0.35">
      <c r="B67" s="54" t="s">
        <v>111</v>
      </c>
      <c r="C67" s="10">
        <v>49</v>
      </c>
      <c r="D67" s="11">
        <v>770</v>
      </c>
      <c r="E67" s="10">
        <f t="shared" si="0"/>
        <v>5191</v>
      </c>
      <c r="F67" s="10">
        <f t="shared" si="1"/>
        <v>80041</v>
      </c>
    </row>
    <row r="68" spans="2:6" ht="15" customHeight="1" x14ac:dyDescent="0.35">
      <c r="B68" s="54" t="s">
        <v>112</v>
      </c>
      <c r="C68" s="10">
        <v>0</v>
      </c>
      <c r="D68" s="11">
        <v>0</v>
      </c>
      <c r="E68" s="10">
        <f t="shared" si="0"/>
        <v>5191</v>
      </c>
      <c r="F68" s="10">
        <f t="shared" si="1"/>
        <v>80041</v>
      </c>
    </row>
    <row r="69" spans="2:6" ht="15" customHeight="1" x14ac:dyDescent="0.35">
      <c r="B69" s="54" t="s">
        <v>114</v>
      </c>
      <c r="C69" s="10">
        <v>0</v>
      </c>
      <c r="D69" s="11">
        <v>0</v>
      </c>
      <c r="E69" s="10">
        <f t="shared" si="0"/>
        <v>5191</v>
      </c>
      <c r="F69" s="10">
        <f t="shared" si="1"/>
        <v>80041</v>
      </c>
    </row>
    <row r="70" spans="2:6" ht="15" customHeight="1" x14ac:dyDescent="0.35">
      <c r="B70" s="54" t="s">
        <v>115</v>
      </c>
      <c r="C70" s="10">
        <v>19</v>
      </c>
      <c r="D70" s="11">
        <v>285</v>
      </c>
      <c r="E70" s="10">
        <f t="shared" si="0"/>
        <v>5210</v>
      </c>
      <c r="F70" s="10">
        <f t="shared" si="1"/>
        <v>80326</v>
      </c>
    </row>
    <row r="71" spans="2:6" ht="15" customHeight="1" x14ac:dyDescent="0.35">
      <c r="B71" s="54" t="s">
        <v>116</v>
      </c>
      <c r="C71" s="10">
        <v>76</v>
      </c>
      <c r="D71" s="11">
        <v>1140</v>
      </c>
      <c r="E71" s="10">
        <f t="shared" ref="E71:E134" si="2">+C71+E70</f>
        <v>5286</v>
      </c>
      <c r="F71" s="10">
        <f t="shared" ref="F71:F134" si="3">+D71+F70</f>
        <v>81466</v>
      </c>
    </row>
    <row r="72" spans="2:6" ht="15" customHeight="1" x14ac:dyDescent="0.35">
      <c r="B72" s="54" t="s">
        <v>117</v>
      </c>
      <c r="C72" s="10">
        <v>131</v>
      </c>
      <c r="D72" s="11">
        <v>1965</v>
      </c>
      <c r="E72" s="10">
        <f t="shared" si="2"/>
        <v>5417</v>
      </c>
      <c r="F72" s="10">
        <f t="shared" si="3"/>
        <v>83431</v>
      </c>
    </row>
    <row r="73" spans="2:6" ht="15" customHeight="1" x14ac:dyDescent="0.35">
      <c r="B73" s="54" t="s">
        <v>132</v>
      </c>
      <c r="C73" s="10">
        <v>122</v>
      </c>
      <c r="D73" s="11">
        <v>1865</v>
      </c>
      <c r="E73" s="10">
        <f t="shared" si="2"/>
        <v>5539</v>
      </c>
      <c r="F73" s="10">
        <f t="shared" si="3"/>
        <v>85296</v>
      </c>
    </row>
    <row r="74" spans="2:6" ht="15" customHeight="1" x14ac:dyDescent="0.35">
      <c r="B74" s="54" t="s">
        <v>133</v>
      </c>
      <c r="C74" s="10">
        <v>117</v>
      </c>
      <c r="D74" s="11">
        <v>1755</v>
      </c>
      <c r="E74" s="10">
        <f t="shared" si="2"/>
        <v>5656</v>
      </c>
      <c r="F74" s="10">
        <f t="shared" si="3"/>
        <v>87051</v>
      </c>
    </row>
    <row r="75" spans="2:6" ht="15" customHeight="1" x14ac:dyDescent="0.35">
      <c r="B75" s="54" t="s">
        <v>135</v>
      </c>
      <c r="C75" s="10">
        <v>24</v>
      </c>
      <c r="D75" s="11">
        <v>395</v>
      </c>
      <c r="E75" s="10">
        <f t="shared" si="2"/>
        <v>5680</v>
      </c>
      <c r="F75" s="10">
        <f t="shared" si="3"/>
        <v>87446</v>
      </c>
    </row>
    <row r="76" spans="2:6" ht="15" customHeight="1" x14ac:dyDescent="0.35">
      <c r="B76" s="54" t="s">
        <v>136</v>
      </c>
      <c r="C76" s="10">
        <v>26</v>
      </c>
      <c r="D76" s="11">
        <v>390</v>
      </c>
      <c r="E76" s="10">
        <f t="shared" si="2"/>
        <v>5706</v>
      </c>
      <c r="F76" s="10">
        <f t="shared" si="3"/>
        <v>87836</v>
      </c>
    </row>
    <row r="77" spans="2:6" ht="15" customHeight="1" x14ac:dyDescent="0.35">
      <c r="B77" s="54" t="s">
        <v>137</v>
      </c>
      <c r="C77" s="10">
        <v>24</v>
      </c>
      <c r="D77" s="11">
        <v>360</v>
      </c>
      <c r="E77" s="10">
        <f t="shared" si="2"/>
        <v>5730</v>
      </c>
      <c r="F77" s="10">
        <f t="shared" si="3"/>
        <v>88196</v>
      </c>
    </row>
    <row r="78" spans="2:6" ht="15" customHeight="1" x14ac:dyDescent="0.35">
      <c r="B78" s="54" t="s">
        <v>138</v>
      </c>
      <c r="C78" s="10">
        <v>95</v>
      </c>
      <c r="D78" s="11">
        <v>1425</v>
      </c>
      <c r="E78" s="10">
        <f t="shared" si="2"/>
        <v>5825</v>
      </c>
      <c r="F78" s="10">
        <f t="shared" si="3"/>
        <v>89621</v>
      </c>
    </row>
    <row r="79" spans="2:6" ht="15" customHeight="1" x14ac:dyDescent="0.35">
      <c r="B79" s="54" t="s">
        <v>139</v>
      </c>
      <c r="C79" s="10">
        <v>46</v>
      </c>
      <c r="D79" s="11">
        <v>690</v>
      </c>
      <c r="E79" s="10">
        <f t="shared" si="2"/>
        <v>5871</v>
      </c>
      <c r="F79" s="10">
        <f t="shared" si="3"/>
        <v>90311</v>
      </c>
    </row>
    <row r="80" spans="2:6" ht="15" customHeight="1" x14ac:dyDescent="0.35">
      <c r="B80" s="54" t="s">
        <v>140</v>
      </c>
      <c r="C80" s="10">
        <v>0</v>
      </c>
      <c r="D80" s="11">
        <v>0</v>
      </c>
      <c r="E80" s="10">
        <f t="shared" si="2"/>
        <v>5871</v>
      </c>
      <c r="F80" s="10">
        <f t="shared" si="3"/>
        <v>90311</v>
      </c>
    </row>
    <row r="81" spans="2:6" ht="15.65" customHeight="1" x14ac:dyDescent="0.35">
      <c r="B81" s="54" t="s">
        <v>141</v>
      </c>
      <c r="C81" s="10">
        <v>0</v>
      </c>
      <c r="D81" s="11">
        <v>0</v>
      </c>
      <c r="E81" s="10">
        <f t="shared" si="2"/>
        <v>5871</v>
      </c>
      <c r="F81" s="10">
        <f t="shared" si="3"/>
        <v>90311</v>
      </c>
    </row>
    <row r="82" spans="2:6" ht="15.65" customHeight="1" x14ac:dyDescent="0.35">
      <c r="B82" s="54" t="s">
        <v>142</v>
      </c>
      <c r="C82" s="10">
        <v>0</v>
      </c>
      <c r="D82" s="11">
        <v>0</v>
      </c>
      <c r="E82" s="10">
        <f t="shared" si="2"/>
        <v>5871</v>
      </c>
      <c r="F82" s="10">
        <f t="shared" si="3"/>
        <v>90311</v>
      </c>
    </row>
    <row r="83" spans="2:6" ht="15.65" customHeight="1" x14ac:dyDescent="0.35">
      <c r="B83" s="54" t="s">
        <v>143</v>
      </c>
      <c r="C83" s="10">
        <v>27</v>
      </c>
      <c r="D83" s="11">
        <v>405</v>
      </c>
      <c r="E83" s="10">
        <f t="shared" si="2"/>
        <v>5898</v>
      </c>
      <c r="F83" s="10">
        <f t="shared" si="3"/>
        <v>90716</v>
      </c>
    </row>
    <row r="84" spans="2:6" ht="15.65" customHeight="1" x14ac:dyDescent="0.35">
      <c r="B84" s="54" t="s">
        <v>152</v>
      </c>
      <c r="C84" s="10">
        <v>20</v>
      </c>
      <c r="D84" s="11">
        <v>300</v>
      </c>
      <c r="E84" s="10">
        <f t="shared" si="2"/>
        <v>5918</v>
      </c>
      <c r="F84" s="10">
        <f t="shared" si="3"/>
        <v>91016</v>
      </c>
    </row>
    <row r="85" spans="2:6" ht="15.65" customHeight="1" x14ac:dyDescent="0.35">
      <c r="B85" s="54" t="s">
        <v>153</v>
      </c>
      <c r="C85" s="10">
        <v>58</v>
      </c>
      <c r="D85" s="11">
        <v>870</v>
      </c>
      <c r="E85" s="10">
        <f t="shared" si="2"/>
        <v>5976</v>
      </c>
      <c r="F85" s="10">
        <f t="shared" si="3"/>
        <v>91886</v>
      </c>
    </row>
    <row r="86" spans="2:6" ht="15.65" customHeight="1" x14ac:dyDescent="0.35">
      <c r="B86" s="54" t="s">
        <v>154</v>
      </c>
      <c r="C86" s="10">
        <v>26</v>
      </c>
      <c r="D86" s="11">
        <v>390</v>
      </c>
      <c r="E86" s="10">
        <f t="shared" si="2"/>
        <v>6002</v>
      </c>
      <c r="F86" s="10">
        <f t="shared" si="3"/>
        <v>92276</v>
      </c>
    </row>
    <row r="87" spans="2:6" ht="15.65" customHeight="1" x14ac:dyDescent="0.35">
      <c r="B87" s="54" t="s">
        <v>155</v>
      </c>
      <c r="C87" s="10">
        <v>0</v>
      </c>
      <c r="D87" s="11">
        <v>0</v>
      </c>
      <c r="E87" s="10">
        <f t="shared" si="2"/>
        <v>6002</v>
      </c>
      <c r="F87" s="10">
        <f t="shared" si="3"/>
        <v>92276</v>
      </c>
    </row>
    <row r="88" spans="2:6" ht="15.65" customHeight="1" x14ac:dyDescent="0.35">
      <c r="B88" s="54" t="s">
        <v>156</v>
      </c>
      <c r="C88" s="10">
        <v>0</v>
      </c>
      <c r="D88" s="11">
        <v>0</v>
      </c>
      <c r="E88" s="10">
        <f t="shared" si="2"/>
        <v>6002</v>
      </c>
      <c r="F88" s="10">
        <f t="shared" si="3"/>
        <v>92276</v>
      </c>
    </row>
    <row r="89" spans="2:6" ht="15.65" customHeight="1" x14ac:dyDescent="0.35">
      <c r="B89" s="54" t="s">
        <v>157</v>
      </c>
      <c r="C89" s="10">
        <v>0</v>
      </c>
      <c r="D89" s="11">
        <v>0</v>
      </c>
      <c r="E89" s="10">
        <f t="shared" si="2"/>
        <v>6002</v>
      </c>
      <c r="F89" s="10">
        <f t="shared" si="3"/>
        <v>92276</v>
      </c>
    </row>
    <row r="90" spans="2:6" ht="15.65" customHeight="1" x14ac:dyDescent="0.35">
      <c r="B90" s="54" t="s">
        <v>158</v>
      </c>
      <c r="C90" s="10">
        <v>109</v>
      </c>
      <c r="D90" s="11">
        <v>1635</v>
      </c>
      <c r="E90" s="10">
        <f t="shared" si="2"/>
        <v>6111</v>
      </c>
      <c r="F90" s="10">
        <f t="shared" si="3"/>
        <v>93911</v>
      </c>
    </row>
    <row r="91" spans="2:6" ht="15.65" customHeight="1" x14ac:dyDescent="0.35">
      <c r="B91" s="54" t="s">
        <v>159</v>
      </c>
      <c r="C91" s="10">
        <v>0</v>
      </c>
      <c r="D91" s="11">
        <v>0</v>
      </c>
      <c r="E91" s="10">
        <f t="shared" si="2"/>
        <v>6111</v>
      </c>
      <c r="F91" s="10">
        <f t="shared" si="3"/>
        <v>93911</v>
      </c>
    </row>
    <row r="92" spans="2:6" ht="15.65" customHeight="1" x14ac:dyDescent="0.35">
      <c r="B92" s="54" t="s">
        <v>160</v>
      </c>
      <c r="C92" s="10">
        <v>0</v>
      </c>
      <c r="D92" s="11">
        <v>0</v>
      </c>
      <c r="E92" s="10">
        <f t="shared" si="2"/>
        <v>6111</v>
      </c>
      <c r="F92" s="10">
        <f t="shared" si="3"/>
        <v>93911</v>
      </c>
    </row>
    <row r="93" spans="2:6" ht="15.65" customHeight="1" x14ac:dyDescent="0.35">
      <c r="B93" s="54" t="s">
        <v>161</v>
      </c>
      <c r="C93" s="10">
        <v>0</v>
      </c>
      <c r="D93" s="11">
        <v>0</v>
      </c>
      <c r="E93" s="10">
        <f t="shared" si="2"/>
        <v>6111</v>
      </c>
      <c r="F93" s="10">
        <f t="shared" si="3"/>
        <v>93911</v>
      </c>
    </row>
    <row r="94" spans="2:6" ht="15.65" customHeight="1" x14ac:dyDescent="0.35">
      <c r="B94" s="54" t="s">
        <v>162</v>
      </c>
      <c r="C94" s="10">
        <v>0</v>
      </c>
      <c r="D94" s="11">
        <v>0</v>
      </c>
      <c r="E94" s="10">
        <f t="shared" si="2"/>
        <v>6111</v>
      </c>
      <c r="F94" s="10">
        <f t="shared" si="3"/>
        <v>93911</v>
      </c>
    </row>
    <row r="95" spans="2:6" ht="15.65" customHeight="1" x14ac:dyDescent="0.35">
      <c r="B95" s="54" t="s">
        <v>163</v>
      </c>
      <c r="C95" s="10">
        <v>0</v>
      </c>
      <c r="D95" s="11">
        <v>0</v>
      </c>
      <c r="E95" s="10">
        <f t="shared" si="2"/>
        <v>6111</v>
      </c>
      <c r="F95" s="10">
        <f t="shared" si="3"/>
        <v>93911</v>
      </c>
    </row>
    <row r="96" spans="2:6" ht="15.65" customHeight="1" x14ac:dyDescent="0.35">
      <c r="B96" s="54" t="s">
        <v>164</v>
      </c>
      <c r="C96" s="10">
        <v>11</v>
      </c>
      <c r="D96" s="11">
        <v>165</v>
      </c>
      <c r="E96" s="10">
        <f t="shared" si="2"/>
        <v>6122</v>
      </c>
      <c r="F96" s="10">
        <f t="shared" si="3"/>
        <v>94076</v>
      </c>
    </row>
    <row r="97" spans="1:6" ht="15.65" customHeight="1" x14ac:dyDescent="0.35">
      <c r="B97" s="54" t="s">
        <v>165</v>
      </c>
      <c r="C97" s="10">
        <v>28</v>
      </c>
      <c r="D97" s="11">
        <v>420</v>
      </c>
      <c r="E97" s="10">
        <f t="shared" si="2"/>
        <v>6150</v>
      </c>
      <c r="F97" s="10">
        <f t="shared" si="3"/>
        <v>94496</v>
      </c>
    </row>
    <row r="98" spans="1:6" ht="15.65" customHeight="1" x14ac:dyDescent="0.35">
      <c r="B98" s="54" t="s">
        <v>167</v>
      </c>
      <c r="C98" s="10">
        <v>33</v>
      </c>
      <c r="D98" s="11">
        <v>495</v>
      </c>
      <c r="E98" s="10">
        <f t="shared" si="2"/>
        <v>6183</v>
      </c>
      <c r="F98" s="10">
        <f t="shared" si="3"/>
        <v>94991</v>
      </c>
    </row>
    <row r="99" spans="1:6" ht="15.65" customHeight="1" x14ac:dyDescent="0.35">
      <c r="B99" s="54" t="s">
        <v>168</v>
      </c>
      <c r="C99" s="10">
        <v>12</v>
      </c>
      <c r="D99" s="11">
        <v>180</v>
      </c>
      <c r="E99" s="10">
        <f t="shared" si="2"/>
        <v>6195</v>
      </c>
      <c r="F99" s="10">
        <f t="shared" si="3"/>
        <v>95171</v>
      </c>
    </row>
    <row r="100" spans="1:6" s="34" customFormat="1" ht="15" customHeight="1" x14ac:dyDescent="0.35">
      <c r="A100" s="6"/>
      <c r="B100" s="54" t="s">
        <v>169</v>
      </c>
      <c r="C100" s="10">
        <v>28</v>
      </c>
      <c r="D100" s="11">
        <v>420</v>
      </c>
      <c r="E100" s="10">
        <f t="shared" si="2"/>
        <v>6223</v>
      </c>
      <c r="F100" s="10">
        <f t="shared" si="3"/>
        <v>95591</v>
      </c>
    </row>
    <row r="101" spans="1:6" ht="15" customHeight="1" x14ac:dyDescent="0.35">
      <c r="B101" s="54" t="s">
        <v>170</v>
      </c>
      <c r="C101" s="10">
        <v>63</v>
      </c>
      <c r="D101" s="11">
        <v>945</v>
      </c>
      <c r="E101" s="10">
        <f t="shared" si="2"/>
        <v>6286</v>
      </c>
      <c r="F101" s="10">
        <f t="shared" si="3"/>
        <v>96536</v>
      </c>
    </row>
    <row r="102" spans="1:6" ht="15.65" customHeight="1" x14ac:dyDescent="0.35">
      <c r="B102" s="54" t="s">
        <v>171</v>
      </c>
      <c r="C102" s="10">
        <v>21</v>
      </c>
      <c r="D102" s="11">
        <v>315</v>
      </c>
      <c r="E102" s="10">
        <f t="shared" si="2"/>
        <v>6307</v>
      </c>
      <c r="F102" s="10">
        <f t="shared" si="3"/>
        <v>96851</v>
      </c>
    </row>
    <row r="103" spans="1:6" ht="15.65" customHeight="1" x14ac:dyDescent="0.35">
      <c r="B103" s="55" t="s">
        <v>179</v>
      </c>
      <c r="C103" s="10">
        <v>24</v>
      </c>
      <c r="D103" s="11">
        <v>360</v>
      </c>
      <c r="E103" s="10">
        <f t="shared" si="2"/>
        <v>6331</v>
      </c>
      <c r="F103" s="10">
        <f t="shared" si="3"/>
        <v>97211</v>
      </c>
    </row>
    <row r="104" spans="1:6" ht="15.65" customHeight="1" x14ac:dyDescent="0.35">
      <c r="B104" s="54" t="s">
        <v>180</v>
      </c>
      <c r="C104" s="10">
        <v>82</v>
      </c>
      <c r="D104" s="11">
        <v>1230</v>
      </c>
      <c r="E104" s="10">
        <f t="shared" si="2"/>
        <v>6413</v>
      </c>
      <c r="F104" s="10">
        <f t="shared" si="3"/>
        <v>98441</v>
      </c>
    </row>
    <row r="105" spans="1:6" ht="15.65" customHeight="1" x14ac:dyDescent="0.35">
      <c r="B105" s="54" t="s">
        <v>181</v>
      </c>
      <c r="C105" s="10">
        <v>0</v>
      </c>
      <c r="D105" s="11">
        <v>0</v>
      </c>
      <c r="E105" s="10">
        <f t="shared" si="2"/>
        <v>6413</v>
      </c>
      <c r="F105" s="10">
        <f t="shared" si="3"/>
        <v>98441</v>
      </c>
    </row>
    <row r="106" spans="1:6" ht="15.65" customHeight="1" x14ac:dyDescent="0.35">
      <c r="B106" s="54" t="s">
        <v>182</v>
      </c>
      <c r="C106" s="10">
        <v>0</v>
      </c>
      <c r="D106" s="11">
        <v>0</v>
      </c>
      <c r="E106" s="10">
        <f t="shared" si="2"/>
        <v>6413</v>
      </c>
      <c r="F106" s="10">
        <f t="shared" si="3"/>
        <v>98441</v>
      </c>
    </row>
    <row r="107" spans="1:6" ht="15.65" customHeight="1" x14ac:dyDescent="0.35">
      <c r="B107" s="54" t="s">
        <v>183</v>
      </c>
      <c r="C107" s="10">
        <v>0</v>
      </c>
      <c r="D107" s="11">
        <v>0</v>
      </c>
      <c r="E107" s="10">
        <f t="shared" si="2"/>
        <v>6413</v>
      </c>
      <c r="F107" s="10">
        <f t="shared" si="3"/>
        <v>98441</v>
      </c>
    </row>
    <row r="108" spans="1:6" ht="15" customHeight="1" x14ac:dyDescent="0.35">
      <c r="B108" s="54" t="s">
        <v>184</v>
      </c>
      <c r="C108" s="10">
        <v>0</v>
      </c>
      <c r="D108" s="11">
        <v>0</v>
      </c>
      <c r="E108" s="10">
        <f t="shared" si="2"/>
        <v>6413</v>
      </c>
      <c r="F108" s="10">
        <f t="shared" si="3"/>
        <v>98441</v>
      </c>
    </row>
    <row r="109" spans="1:6" ht="15" customHeight="1" x14ac:dyDescent="0.35">
      <c r="B109" s="54" t="s">
        <v>185</v>
      </c>
      <c r="C109" s="10">
        <v>0</v>
      </c>
      <c r="D109" s="11">
        <v>0</v>
      </c>
      <c r="E109" s="10">
        <f t="shared" si="2"/>
        <v>6413</v>
      </c>
      <c r="F109" s="10">
        <f t="shared" si="3"/>
        <v>98441</v>
      </c>
    </row>
    <row r="110" spans="1:6" ht="15" customHeight="1" x14ac:dyDescent="0.35">
      <c r="B110" s="54" t="s">
        <v>186</v>
      </c>
      <c r="C110" s="10">
        <v>0</v>
      </c>
      <c r="D110" s="11">
        <v>0</v>
      </c>
      <c r="E110" s="10">
        <f t="shared" si="2"/>
        <v>6413</v>
      </c>
      <c r="F110" s="10">
        <f t="shared" si="3"/>
        <v>98441</v>
      </c>
    </row>
    <row r="111" spans="1:6" ht="15" customHeight="1" x14ac:dyDescent="0.35">
      <c r="B111" s="54" t="s">
        <v>187</v>
      </c>
      <c r="C111" s="10">
        <v>0</v>
      </c>
      <c r="D111" s="11">
        <v>0</v>
      </c>
      <c r="E111" s="10">
        <f t="shared" si="2"/>
        <v>6413</v>
      </c>
      <c r="F111" s="10">
        <f t="shared" si="3"/>
        <v>98441</v>
      </c>
    </row>
    <row r="112" spans="1:6" ht="15" customHeight="1" x14ac:dyDescent="0.35">
      <c r="B112" s="54" t="s">
        <v>188</v>
      </c>
      <c r="C112" s="10">
        <v>5</v>
      </c>
      <c r="D112" s="11">
        <v>75</v>
      </c>
      <c r="E112" s="10">
        <f t="shared" si="2"/>
        <v>6418</v>
      </c>
      <c r="F112" s="10">
        <f t="shared" si="3"/>
        <v>98516</v>
      </c>
    </row>
    <row r="113" spans="2:6" ht="15" customHeight="1" x14ac:dyDescent="0.35">
      <c r="B113" s="54" t="s">
        <v>189</v>
      </c>
      <c r="C113" s="10">
        <v>18</v>
      </c>
      <c r="D113" s="11">
        <v>270</v>
      </c>
      <c r="E113" s="10">
        <f t="shared" si="2"/>
        <v>6436</v>
      </c>
      <c r="F113" s="10">
        <f t="shared" si="3"/>
        <v>98786</v>
      </c>
    </row>
    <row r="114" spans="2:6" ht="15" customHeight="1" x14ac:dyDescent="0.35">
      <c r="B114" s="54" t="s">
        <v>190</v>
      </c>
      <c r="C114" s="10">
        <v>17</v>
      </c>
      <c r="D114" s="11">
        <v>255</v>
      </c>
      <c r="E114" s="10">
        <f t="shared" si="2"/>
        <v>6453</v>
      </c>
      <c r="F114" s="10">
        <f t="shared" si="3"/>
        <v>99041</v>
      </c>
    </row>
    <row r="115" spans="2:6" ht="15" customHeight="1" x14ac:dyDescent="0.35">
      <c r="B115" s="54" t="s">
        <v>191</v>
      </c>
      <c r="C115" s="10">
        <v>26</v>
      </c>
      <c r="D115" s="11">
        <v>390</v>
      </c>
      <c r="E115" s="10">
        <f t="shared" si="2"/>
        <v>6479</v>
      </c>
      <c r="F115" s="10">
        <f t="shared" si="3"/>
        <v>99431</v>
      </c>
    </row>
    <row r="116" spans="2:6" ht="15" customHeight="1" x14ac:dyDescent="0.35">
      <c r="B116" s="54" t="s">
        <v>192</v>
      </c>
      <c r="C116" s="10">
        <v>0</v>
      </c>
      <c r="D116" s="11">
        <v>0</v>
      </c>
      <c r="E116" s="10">
        <f t="shared" si="2"/>
        <v>6479</v>
      </c>
      <c r="F116" s="10">
        <f t="shared" si="3"/>
        <v>99431</v>
      </c>
    </row>
    <row r="117" spans="2:6" ht="15" customHeight="1" x14ac:dyDescent="0.35">
      <c r="B117" s="54" t="s">
        <v>193</v>
      </c>
      <c r="C117" s="10">
        <v>36</v>
      </c>
      <c r="D117" s="11">
        <v>540</v>
      </c>
      <c r="E117" s="10">
        <f t="shared" si="2"/>
        <v>6515</v>
      </c>
      <c r="F117" s="10">
        <f t="shared" si="3"/>
        <v>99971</v>
      </c>
    </row>
    <row r="118" spans="2:6" ht="15" customHeight="1" x14ac:dyDescent="0.35">
      <c r="B118" s="54" t="s">
        <v>194</v>
      </c>
      <c r="C118" s="10">
        <v>14</v>
      </c>
      <c r="D118" s="11">
        <v>210</v>
      </c>
      <c r="E118" s="10">
        <f t="shared" si="2"/>
        <v>6529</v>
      </c>
      <c r="F118" s="10">
        <f t="shared" si="3"/>
        <v>100181</v>
      </c>
    </row>
    <row r="119" spans="2:6" ht="15" customHeight="1" x14ac:dyDescent="0.35">
      <c r="B119" s="54" t="s">
        <v>195</v>
      </c>
      <c r="C119" s="10">
        <v>19</v>
      </c>
      <c r="D119" s="11">
        <v>285</v>
      </c>
      <c r="E119" s="10">
        <f t="shared" si="2"/>
        <v>6548</v>
      </c>
      <c r="F119" s="10">
        <f t="shared" si="3"/>
        <v>100466</v>
      </c>
    </row>
    <row r="120" spans="2:6" ht="15" customHeight="1" x14ac:dyDescent="0.35">
      <c r="B120" s="54" t="s">
        <v>196</v>
      </c>
      <c r="C120" s="10">
        <v>7</v>
      </c>
      <c r="D120" s="11">
        <v>105</v>
      </c>
      <c r="E120" s="10">
        <f t="shared" si="2"/>
        <v>6555</v>
      </c>
      <c r="F120" s="10">
        <f t="shared" si="3"/>
        <v>100571</v>
      </c>
    </row>
    <row r="121" spans="2:6" ht="15" customHeight="1" x14ac:dyDescent="0.35">
      <c r="B121" s="54" t="s">
        <v>197</v>
      </c>
      <c r="C121" s="10">
        <v>0</v>
      </c>
      <c r="D121" s="11">
        <v>0</v>
      </c>
      <c r="E121" s="10">
        <f t="shared" si="2"/>
        <v>6555</v>
      </c>
      <c r="F121" s="10">
        <f t="shared" si="3"/>
        <v>100571</v>
      </c>
    </row>
    <row r="122" spans="2:6" ht="15" customHeight="1" x14ac:dyDescent="0.35">
      <c r="B122" s="54" t="s">
        <v>198</v>
      </c>
      <c r="C122" s="10">
        <v>20</v>
      </c>
      <c r="D122" s="11">
        <v>300</v>
      </c>
      <c r="E122" s="10">
        <f t="shared" si="2"/>
        <v>6575</v>
      </c>
      <c r="F122" s="10">
        <f t="shared" si="3"/>
        <v>100871</v>
      </c>
    </row>
    <row r="123" spans="2:6" ht="15" customHeight="1" x14ac:dyDescent="0.35">
      <c r="B123" s="54" t="s">
        <v>199</v>
      </c>
      <c r="C123" s="10">
        <v>0</v>
      </c>
      <c r="D123" s="11">
        <v>0</v>
      </c>
      <c r="E123" s="10">
        <f t="shared" si="2"/>
        <v>6575</v>
      </c>
      <c r="F123" s="10">
        <f t="shared" si="3"/>
        <v>100871</v>
      </c>
    </row>
    <row r="124" spans="2:6" ht="15" customHeight="1" x14ac:dyDescent="0.35">
      <c r="B124" s="54" t="s">
        <v>200</v>
      </c>
      <c r="C124" s="10">
        <v>0</v>
      </c>
      <c r="D124" s="11">
        <v>0</v>
      </c>
      <c r="E124" s="10">
        <f t="shared" si="2"/>
        <v>6575</v>
      </c>
      <c r="F124" s="10">
        <f t="shared" si="3"/>
        <v>100871</v>
      </c>
    </row>
    <row r="125" spans="2:6" ht="15" customHeight="1" x14ac:dyDescent="0.35">
      <c r="B125" s="54" t="s">
        <v>201</v>
      </c>
      <c r="C125" s="10">
        <v>22</v>
      </c>
      <c r="D125" s="11">
        <v>330</v>
      </c>
      <c r="E125" s="10">
        <f t="shared" si="2"/>
        <v>6597</v>
      </c>
      <c r="F125" s="10">
        <f t="shared" si="3"/>
        <v>101201</v>
      </c>
    </row>
    <row r="126" spans="2:6" ht="15" customHeight="1" x14ac:dyDescent="0.35">
      <c r="B126" s="54" t="s">
        <v>202</v>
      </c>
      <c r="C126" s="10">
        <v>33</v>
      </c>
      <c r="D126" s="11">
        <v>495</v>
      </c>
      <c r="E126" s="10">
        <f t="shared" si="2"/>
        <v>6630</v>
      </c>
      <c r="F126" s="10">
        <f t="shared" si="3"/>
        <v>101696</v>
      </c>
    </row>
    <row r="127" spans="2:6" ht="15" customHeight="1" x14ac:dyDescent="0.35">
      <c r="B127" s="54" t="s">
        <v>203</v>
      </c>
      <c r="C127" s="10">
        <v>0</v>
      </c>
      <c r="D127" s="11">
        <v>0</v>
      </c>
      <c r="E127" s="10">
        <f t="shared" si="2"/>
        <v>6630</v>
      </c>
      <c r="F127" s="10">
        <f t="shared" si="3"/>
        <v>101696</v>
      </c>
    </row>
    <row r="128" spans="2:6" ht="15" customHeight="1" x14ac:dyDescent="0.35">
      <c r="B128" s="54" t="s">
        <v>204</v>
      </c>
      <c r="C128" s="10">
        <v>0</v>
      </c>
      <c r="D128" s="11">
        <v>0</v>
      </c>
      <c r="E128" s="10">
        <f t="shared" si="2"/>
        <v>6630</v>
      </c>
      <c r="F128" s="10">
        <f t="shared" si="3"/>
        <v>101696</v>
      </c>
    </row>
    <row r="129" spans="2:6" ht="15" customHeight="1" x14ac:dyDescent="0.35">
      <c r="B129" s="54" t="s">
        <v>205</v>
      </c>
      <c r="C129" s="10">
        <v>20</v>
      </c>
      <c r="D129" s="11">
        <v>300</v>
      </c>
      <c r="E129" s="10">
        <f t="shared" si="2"/>
        <v>6650</v>
      </c>
      <c r="F129" s="10">
        <f t="shared" si="3"/>
        <v>101996</v>
      </c>
    </row>
    <row r="130" spans="2:6" ht="15" customHeight="1" x14ac:dyDescent="0.35">
      <c r="B130" s="54" t="s">
        <v>206</v>
      </c>
      <c r="C130" s="10">
        <v>26</v>
      </c>
      <c r="D130" s="11">
        <v>390</v>
      </c>
      <c r="E130" s="10">
        <f t="shared" si="2"/>
        <v>6676</v>
      </c>
      <c r="F130" s="10">
        <f t="shared" si="3"/>
        <v>102386</v>
      </c>
    </row>
    <row r="131" spans="2:6" ht="15" customHeight="1" x14ac:dyDescent="0.35">
      <c r="B131" s="54" t="s">
        <v>207</v>
      </c>
      <c r="C131" s="10">
        <v>0</v>
      </c>
      <c r="D131" s="11">
        <v>0</v>
      </c>
      <c r="E131" s="10">
        <f t="shared" si="2"/>
        <v>6676</v>
      </c>
      <c r="F131" s="10">
        <f t="shared" si="3"/>
        <v>102386</v>
      </c>
    </row>
    <row r="132" spans="2:6" ht="15" customHeight="1" x14ac:dyDescent="0.35">
      <c r="B132" s="54" t="s">
        <v>209</v>
      </c>
      <c r="C132" s="10">
        <v>0</v>
      </c>
      <c r="D132" s="11">
        <v>0</v>
      </c>
      <c r="E132" s="10">
        <f t="shared" si="2"/>
        <v>6676</v>
      </c>
      <c r="F132" s="10">
        <f t="shared" si="3"/>
        <v>102386</v>
      </c>
    </row>
    <row r="133" spans="2:6" ht="15" customHeight="1" x14ac:dyDescent="0.35">
      <c r="B133" s="54" t="s">
        <v>210</v>
      </c>
      <c r="C133" s="10">
        <v>0</v>
      </c>
      <c r="D133" s="11">
        <v>0</v>
      </c>
      <c r="E133" s="10">
        <f t="shared" si="2"/>
        <v>6676</v>
      </c>
      <c r="F133" s="10">
        <f t="shared" si="3"/>
        <v>102386</v>
      </c>
    </row>
    <row r="134" spans="2:6" ht="15" customHeight="1" x14ac:dyDescent="0.35">
      <c r="B134" s="54" t="s">
        <v>213</v>
      </c>
      <c r="C134" s="10">
        <v>45</v>
      </c>
      <c r="D134" s="11">
        <v>675</v>
      </c>
      <c r="E134" s="10">
        <f t="shared" si="2"/>
        <v>6721</v>
      </c>
      <c r="F134" s="10">
        <f t="shared" si="3"/>
        <v>103061</v>
      </c>
    </row>
    <row r="135" spans="2:6" ht="15" customHeight="1" x14ac:dyDescent="0.35">
      <c r="B135" s="66" t="s">
        <v>214</v>
      </c>
      <c r="C135" s="10">
        <v>0</v>
      </c>
      <c r="D135" s="11">
        <v>0</v>
      </c>
      <c r="E135" s="10">
        <f t="shared" ref="E135:F135" si="4">+C135+E134</f>
        <v>6721</v>
      </c>
      <c r="F135" s="10">
        <f t="shared" si="4"/>
        <v>103061</v>
      </c>
    </row>
    <row r="136" spans="2:6" ht="15" customHeight="1" x14ac:dyDescent="0.35">
      <c r="B136" s="66" t="s">
        <v>215</v>
      </c>
      <c r="C136" s="10">
        <v>19</v>
      </c>
      <c r="D136" s="11">
        <v>285</v>
      </c>
      <c r="E136" s="10">
        <f t="shared" ref="E136:E137" si="5">+C136+E135</f>
        <v>6740</v>
      </c>
      <c r="F136" s="10">
        <f t="shared" ref="F136:F137" si="6">+D136+F135</f>
        <v>103346</v>
      </c>
    </row>
    <row r="137" spans="2:6" ht="15" customHeight="1" x14ac:dyDescent="0.35">
      <c r="B137" s="66" t="s">
        <v>216</v>
      </c>
      <c r="C137" s="10">
        <v>16</v>
      </c>
      <c r="D137" s="11">
        <v>240</v>
      </c>
      <c r="E137" s="10">
        <f t="shared" si="5"/>
        <v>6756</v>
      </c>
      <c r="F137" s="10">
        <f t="shared" si="6"/>
        <v>103586</v>
      </c>
    </row>
    <row r="138" spans="2:6" ht="15" customHeight="1" x14ac:dyDescent="0.35">
      <c r="B138" s="66" t="s">
        <v>217</v>
      </c>
      <c r="C138" s="10">
        <v>0</v>
      </c>
      <c r="D138" s="11">
        <v>0</v>
      </c>
      <c r="E138" s="10">
        <f>+C138+E137</f>
        <v>6756</v>
      </c>
      <c r="F138" s="10">
        <f>+D138+F137</f>
        <v>103586</v>
      </c>
    </row>
    <row r="139" spans="2:6" ht="15" customHeight="1" x14ac:dyDescent="0.35">
      <c r="B139" s="66" t="s">
        <v>218</v>
      </c>
      <c r="C139" s="10">
        <v>0</v>
      </c>
      <c r="D139" s="11">
        <v>0</v>
      </c>
      <c r="E139" s="10">
        <f t="shared" ref="E139" si="7">+C139+E138</f>
        <v>6756</v>
      </c>
      <c r="F139" s="10">
        <f t="shared" ref="F139" si="8">+D139+F138</f>
        <v>103586</v>
      </c>
    </row>
    <row r="140" spans="2:6" ht="15" customHeight="1" x14ac:dyDescent="0.35">
      <c r="B140" s="66" t="s">
        <v>219</v>
      </c>
      <c r="C140" s="10">
        <v>0</v>
      </c>
      <c r="D140" s="11">
        <v>0</v>
      </c>
      <c r="E140" s="10">
        <f t="shared" ref="E140" si="9">+C140+E139</f>
        <v>6756</v>
      </c>
      <c r="F140" s="10">
        <f t="shared" ref="F140" si="10">+D140+F139</f>
        <v>103586</v>
      </c>
    </row>
    <row r="141" spans="2:6" s="67" customFormat="1" ht="14.5" customHeight="1" x14ac:dyDescent="0.35">
      <c r="B141" s="66" t="s">
        <v>222</v>
      </c>
      <c r="C141" s="10">
        <v>0</v>
      </c>
      <c r="D141" s="11">
        <v>0</v>
      </c>
      <c r="E141" s="10">
        <f>+C141+E140</f>
        <v>6756</v>
      </c>
      <c r="F141" s="10">
        <f>+D141+F140</f>
        <v>103586</v>
      </c>
    </row>
    <row r="142" spans="2:6" ht="14.5" customHeight="1" x14ac:dyDescent="0.35">
      <c r="B142" s="66" t="s">
        <v>224</v>
      </c>
      <c r="C142" s="10">
        <v>0</v>
      </c>
      <c r="D142" s="11">
        <v>0</v>
      </c>
      <c r="E142" s="10">
        <f>+C142+E141</f>
        <v>6756</v>
      </c>
      <c r="F142" s="10">
        <f>+D142+F141</f>
        <v>103586</v>
      </c>
    </row>
    <row r="143" spans="2:6" ht="23" customHeight="1" x14ac:dyDescent="0.35">
      <c r="B143" s="72" t="s">
        <v>220</v>
      </c>
      <c r="C143" s="72"/>
      <c r="D143" s="72"/>
      <c r="E143" s="72"/>
      <c r="F143" s="72"/>
    </row>
    <row r="144" spans="2:6" ht="15" customHeight="1" x14ac:dyDescent="0.35">
      <c r="B144" s="27"/>
      <c r="C144" s="30"/>
      <c r="D144" s="30"/>
      <c r="E144" s="12"/>
      <c r="F144" s="12"/>
    </row>
    <row r="145" spans="2:6" ht="15" customHeight="1" x14ac:dyDescent="0.35">
      <c r="B145" s="27"/>
      <c r="C145" s="30"/>
      <c r="D145" s="30"/>
      <c r="E145" s="12"/>
      <c r="F145" s="12"/>
    </row>
    <row r="146" spans="2:6" ht="15" customHeight="1" x14ac:dyDescent="0.35">
      <c r="B146" s="27"/>
      <c r="C146" s="12"/>
      <c r="D146" s="12"/>
      <c r="E146" s="12"/>
      <c r="F146" s="12"/>
    </row>
    <row r="147" spans="2:6" ht="15" customHeight="1" x14ac:dyDescent="0.35">
      <c r="B147" s="27"/>
      <c r="C147" s="12"/>
      <c r="D147" s="12"/>
      <c r="E147" s="12"/>
      <c r="F147" s="12"/>
    </row>
    <row r="148" spans="2:6" ht="15" customHeight="1" x14ac:dyDescent="0.35">
      <c r="B148" s="27"/>
      <c r="C148" s="12"/>
      <c r="D148" s="12"/>
      <c r="E148" s="12"/>
      <c r="F148" s="12"/>
    </row>
    <row r="149" spans="2:6" ht="15" customHeight="1" x14ac:dyDescent="0.35">
      <c r="B149" s="27"/>
      <c r="C149" s="12"/>
      <c r="D149" s="12"/>
      <c r="E149" s="12"/>
      <c r="F149" s="12"/>
    </row>
    <row r="150" spans="2:6" ht="15" customHeight="1" x14ac:dyDescent="0.35">
      <c r="B150" s="27"/>
      <c r="C150" s="12"/>
      <c r="D150" s="12"/>
      <c r="E150" s="12"/>
      <c r="F150" s="12"/>
    </row>
    <row r="151" spans="2:6" ht="15" customHeight="1" x14ac:dyDescent="0.35">
      <c r="B151" s="27"/>
      <c r="C151" s="12"/>
      <c r="D151" s="12"/>
      <c r="E151" s="12"/>
      <c r="F151" s="12"/>
    </row>
    <row r="152" spans="2:6" ht="15" customHeight="1" x14ac:dyDescent="0.35">
      <c r="B152" s="27"/>
      <c r="C152" s="12"/>
      <c r="D152" s="12"/>
      <c r="E152" s="12"/>
      <c r="F152" s="12"/>
    </row>
    <row r="153" spans="2:6" ht="15" customHeight="1" x14ac:dyDescent="0.35">
      <c r="B153" s="27"/>
      <c r="C153" s="12"/>
      <c r="D153" s="12"/>
      <c r="E153" s="12"/>
      <c r="F153" s="12"/>
    </row>
    <row r="154" spans="2:6" x14ac:dyDescent="0.35"/>
    <row r="155" spans="2:6" x14ac:dyDescent="0.35"/>
    <row r="156" spans="2:6" x14ac:dyDescent="0.35"/>
    <row r="157" spans="2:6" x14ac:dyDescent="0.35"/>
    <row r="158" spans="2:6" x14ac:dyDescent="0.35"/>
    <row r="159" spans="2:6" x14ac:dyDescent="0.35"/>
    <row r="160" spans="2:6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</sheetData>
  <mergeCells count="4">
    <mergeCell ref="E2:F2"/>
    <mergeCell ref="B2:B3"/>
    <mergeCell ref="C2:D2"/>
    <mergeCell ref="B143:F143"/>
  </mergeCells>
  <phoneticPr fontId="18" type="noConversion"/>
  <pageMargins left="0.7" right="0.7" top="0.75" bottom="0.75" header="0.3" footer="0.3"/>
  <pageSetup paperSize="9" scale="96" orientation="portrait" r:id="rId1"/>
  <rowBreaks count="1" manualBreakCount="1">
    <brk id="50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284"/>
  <sheetViews>
    <sheetView showGridLines="0" view="pageBreakPreview" zoomScale="70" zoomScaleNormal="77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ColWidth="11.453125" defaultRowHeight="14.5" x14ac:dyDescent="0.35"/>
  <cols>
    <col min="1" max="1" width="9.1796875" customWidth="1"/>
    <col min="3" max="3" width="7.81640625" customWidth="1"/>
    <col min="4" max="4" width="14.81640625" customWidth="1"/>
    <col min="5" max="5" width="17.453125" customWidth="1"/>
    <col min="6" max="6" width="12.453125" customWidth="1"/>
    <col min="7" max="7" width="14.1796875" customWidth="1"/>
    <col min="8" max="8" width="18.54296875" customWidth="1"/>
    <col min="9" max="9" width="14.453125" customWidth="1"/>
    <col min="10" max="10" width="13.1796875" customWidth="1"/>
    <col min="11" max="12" width="13.54296875" customWidth="1"/>
    <col min="13" max="13" width="16.453125" customWidth="1"/>
    <col min="14" max="14" width="15.1796875" customWidth="1"/>
    <col min="15" max="15" width="10.54296875" customWidth="1"/>
    <col min="16" max="16" width="11.54296875" customWidth="1"/>
    <col min="17" max="17" width="24.54296875" customWidth="1"/>
    <col min="18" max="18" width="16.54296875" customWidth="1"/>
    <col min="19" max="19" width="15.1796875" customWidth="1"/>
    <col min="20" max="20" width="10.54296875" customWidth="1"/>
    <col min="21" max="21" width="22.1796875" customWidth="1"/>
    <col min="22" max="23" width="24.54296875" customWidth="1"/>
    <col min="24" max="24" width="19.54296875" customWidth="1"/>
    <col min="25" max="25" width="11" customWidth="1"/>
    <col min="26" max="26" width="12" customWidth="1"/>
    <col min="27" max="27" width="15.54296875" customWidth="1"/>
    <col min="28" max="28" width="12" customWidth="1"/>
    <col min="59" max="59" width="9.54296875" customWidth="1"/>
  </cols>
  <sheetData>
    <row r="1" spans="1:59" ht="36.75" customHeight="1" x14ac:dyDescent="0.35">
      <c r="A1" s="87" t="str">
        <f>"2. "&amp;Índice!B4</f>
        <v>2. PERÚ: DESEMBOLSOS MENSUALES DE BPVVRS POR DISTRITOS, AL CIERRE DE JUNIO DE 2026</v>
      </c>
      <c r="B1" s="88"/>
      <c r="C1" s="88"/>
      <c r="D1" s="88"/>
      <c r="E1" s="88"/>
      <c r="F1" s="88"/>
      <c r="G1" s="88"/>
      <c r="H1" s="88"/>
    </row>
    <row r="2" spans="1:59" x14ac:dyDescent="0.35">
      <c r="A2" s="93" t="s">
        <v>3</v>
      </c>
      <c r="B2" s="89" t="s">
        <v>47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  <c r="Y2" s="21" t="s">
        <v>93</v>
      </c>
      <c r="Z2" s="92" t="s">
        <v>48</v>
      </c>
      <c r="AA2" s="85"/>
      <c r="AB2" s="85"/>
      <c r="AC2" s="85"/>
      <c r="AD2" s="85"/>
      <c r="AE2" s="85"/>
      <c r="AF2" s="85"/>
      <c r="AG2" s="85"/>
      <c r="AH2" s="85"/>
      <c r="AI2" s="85"/>
      <c r="AJ2" s="86"/>
      <c r="AK2" s="82" t="s">
        <v>149</v>
      </c>
      <c r="AL2" s="83"/>
      <c r="AM2" s="84" t="s">
        <v>118</v>
      </c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6"/>
      <c r="BF2" s="29" t="s">
        <v>134</v>
      </c>
      <c r="BG2" s="94" t="s">
        <v>1</v>
      </c>
    </row>
    <row r="3" spans="1:59" ht="42" x14ac:dyDescent="0.35">
      <c r="A3" s="93"/>
      <c r="B3" s="18" t="s">
        <v>211</v>
      </c>
      <c r="C3" s="19" t="s">
        <v>34</v>
      </c>
      <c r="D3" s="19" t="s">
        <v>18</v>
      </c>
      <c r="E3" s="19" t="s">
        <v>67</v>
      </c>
      <c r="F3" s="19" t="s">
        <v>19</v>
      </c>
      <c r="G3" s="19" t="s">
        <v>41</v>
      </c>
      <c r="H3" s="19" t="s">
        <v>20</v>
      </c>
      <c r="I3" s="19" t="s">
        <v>89</v>
      </c>
      <c r="J3" s="19" t="s">
        <v>47</v>
      </c>
      <c r="K3" s="19" t="s">
        <v>78</v>
      </c>
      <c r="L3" s="19" t="s">
        <v>113</v>
      </c>
      <c r="M3" s="19" t="s">
        <v>79</v>
      </c>
      <c r="N3" s="19" t="s">
        <v>33</v>
      </c>
      <c r="O3" s="19" t="s">
        <v>90</v>
      </c>
      <c r="P3" s="19" t="s">
        <v>91</v>
      </c>
      <c r="Q3" s="19" t="s">
        <v>21</v>
      </c>
      <c r="R3" s="19" t="s">
        <v>68</v>
      </c>
      <c r="S3" s="19" t="s">
        <v>43</v>
      </c>
      <c r="T3" s="19" t="s">
        <v>75</v>
      </c>
      <c r="U3" s="19" t="s">
        <v>80</v>
      </c>
      <c r="V3" s="19" t="s">
        <v>95</v>
      </c>
      <c r="W3" s="19" t="s">
        <v>92</v>
      </c>
      <c r="X3" s="20" t="s">
        <v>94</v>
      </c>
      <c r="Y3" s="22" t="s">
        <v>28</v>
      </c>
      <c r="Z3" s="13" t="s">
        <v>50</v>
      </c>
      <c r="AA3" s="13" t="s">
        <v>52</v>
      </c>
      <c r="AB3" s="13" t="s">
        <v>49</v>
      </c>
      <c r="AC3" s="13" t="s">
        <v>53</v>
      </c>
      <c r="AD3" s="13" t="s">
        <v>54</v>
      </c>
      <c r="AE3" s="13" t="s">
        <v>55</v>
      </c>
      <c r="AF3" s="13" t="s">
        <v>61</v>
      </c>
      <c r="AG3" s="13" t="s">
        <v>56</v>
      </c>
      <c r="AH3" s="13" t="s">
        <v>62</v>
      </c>
      <c r="AI3" s="13" t="s">
        <v>63</v>
      </c>
      <c r="AJ3" s="13" t="s">
        <v>57</v>
      </c>
      <c r="AK3" s="31" t="s">
        <v>150</v>
      </c>
      <c r="AL3" s="32" t="s">
        <v>151</v>
      </c>
      <c r="AM3" s="7" t="s">
        <v>119</v>
      </c>
      <c r="AN3" s="7" t="s">
        <v>144</v>
      </c>
      <c r="AO3" s="7" t="s">
        <v>120</v>
      </c>
      <c r="AP3" s="7" t="s">
        <v>121</v>
      </c>
      <c r="AQ3" s="7" t="s">
        <v>145</v>
      </c>
      <c r="AR3" s="7" t="s">
        <v>122</v>
      </c>
      <c r="AS3" s="7" t="s">
        <v>123</v>
      </c>
      <c r="AT3" s="7" t="s">
        <v>146</v>
      </c>
      <c r="AU3" s="7" t="s">
        <v>124</v>
      </c>
      <c r="AV3" s="7" t="s">
        <v>125</v>
      </c>
      <c r="AW3" s="7" t="s">
        <v>147</v>
      </c>
      <c r="AX3" s="7" t="s">
        <v>126</v>
      </c>
      <c r="AY3" s="7" t="s">
        <v>127</v>
      </c>
      <c r="AZ3" s="7" t="s">
        <v>118</v>
      </c>
      <c r="BA3" s="7" t="s">
        <v>128</v>
      </c>
      <c r="BB3" s="7" t="s">
        <v>129</v>
      </c>
      <c r="BC3" s="7" t="s">
        <v>130</v>
      </c>
      <c r="BD3" s="7" t="s">
        <v>148</v>
      </c>
      <c r="BE3" s="28" t="s">
        <v>131</v>
      </c>
      <c r="BF3" s="7" t="s">
        <v>212</v>
      </c>
      <c r="BG3" s="95"/>
    </row>
    <row r="4" spans="1:59" x14ac:dyDescent="0.35">
      <c r="B4" s="77" t="s">
        <v>8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9"/>
    </row>
    <row r="5" spans="1:59" x14ac:dyDescent="0.35">
      <c r="A5" s="23" t="s">
        <v>1</v>
      </c>
      <c r="B5" s="35">
        <f>SUM(B6:B143)</f>
        <v>13</v>
      </c>
      <c r="C5" s="35">
        <f t="shared" ref="C5:BG5" si="0">SUM(C6:C143)</f>
        <v>592</v>
      </c>
      <c r="D5" s="35">
        <f t="shared" si="0"/>
        <v>382</v>
      </c>
      <c r="E5" s="35">
        <f t="shared" si="0"/>
        <v>66</v>
      </c>
      <c r="F5" s="35">
        <f t="shared" si="0"/>
        <v>718</v>
      </c>
      <c r="G5" s="35">
        <f t="shared" si="0"/>
        <v>22</v>
      </c>
      <c r="H5" s="35">
        <f t="shared" si="0"/>
        <v>98</v>
      </c>
      <c r="I5" s="35">
        <f t="shared" si="0"/>
        <v>3</v>
      </c>
      <c r="J5" s="35">
        <f t="shared" si="0"/>
        <v>27</v>
      </c>
      <c r="K5" s="35">
        <f t="shared" si="0"/>
        <v>19</v>
      </c>
      <c r="L5" s="35">
        <f t="shared" si="0"/>
        <v>40</v>
      </c>
      <c r="M5" s="35">
        <f t="shared" si="0"/>
        <v>8</v>
      </c>
      <c r="N5" s="35">
        <f t="shared" si="0"/>
        <v>400</v>
      </c>
      <c r="O5" s="35">
        <f t="shared" si="0"/>
        <v>3</v>
      </c>
      <c r="P5" s="35">
        <f t="shared" si="0"/>
        <v>7</v>
      </c>
      <c r="Q5" s="35">
        <f t="shared" si="0"/>
        <v>1467</v>
      </c>
      <c r="R5" s="35">
        <f t="shared" si="0"/>
        <v>616</v>
      </c>
      <c r="S5" s="35">
        <f t="shared" si="0"/>
        <v>399</v>
      </c>
      <c r="T5" s="35">
        <f t="shared" si="0"/>
        <v>1</v>
      </c>
      <c r="U5" s="35">
        <f t="shared" si="0"/>
        <v>25</v>
      </c>
      <c r="V5" s="35">
        <f t="shared" si="0"/>
        <v>1</v>
      </c>
      <c r="W5" s="35">
        <f t="shared" si="0"/>
        <v>1054</v>
      </c>
      <c r="X5" s="35">
        <f t="shared" si="0"/>
        <v>10</v>
      </c>
      <c r="Y5" s="35">
        <f t="shared" si="0"/>
        <v>246</v>
      </c>
      <c r="Z5" s="35">
        <f t="shared" si="0"/>
        <v>33</v>
      </c>
      <c r="AA5" s="35">
        <f t="shared" si="0"/>
        <v>68</v>
      </c>
      <c r="AB5" s="35">
        <f t="shared" si="0"/>
        <v>150</v>
      </c>
      <c r="AC5" s="35">
        <f t="shared" si="0"/>
        <v>41</v>
      </c>
      <c r="AD5" s="35">
        <f t="shared" si="0"/>
        <v>35</v>
      </c>
      <c r="AE5" s="35">
        <f t="shared" si="0"/>
        <v>18</v>
      </c>
      <c r="AF5" s="35">
        <f t="shared" si="0"/>
        <v>21</v>
      </c>
      <c r="AG5" s="35">
        <f t="shared" si="0"/>
        <v>37</v>
      </c>
      <c r="AH5" s="35">
        <f t="shared" si="0"/>
        <v>4</v>
      </c>
      <c r="AI5" s="35">
        <f t="shared" si="0"/>
        <v>43</v>
      </c>
      <c r="AJ5" s="35">
        <f t="shared" si="0"/>
        <v>32</v>
      </c>
      <c r="AK5" s="35">
        <f t="shared" si="0"/>
        <v>2</v>
      </c>
      <c r="AL5" s="35">
        <f t="shared" si="0"/>
        <v>2</v>
      </c>
      <c r="AM5" s="35">
        <f t="shared" si="0"/>
        <v>1</v>
      </c>
      <c r="AN5" s="35">
        <f t="shared" si="0"/>
        <v>1</v>
      </c>
      <c r="AO5" s="35">
        <f t="shared" si="0"/>
        <v>1</v>
      </c>
      <c r="AP5" s="35">
        <f t="shared" si="0"/>
        <v>5</v>
      </c>
      <c r="AQ5" s="35">
        <f t="shared" si="0"/>
        <v>9</v>
      </c>
      <c r="AR5" s="35">
        <f t="shared" si="0"/>
        <v>2</v>
      </c>
      <c r="AS5" s="35">
        <f t="shared" si="0"/>
        <v>3</v>
      </c>
      <c r="AT5" s="35">
        <f t="shared" si="0"/>
        <v>3</v>
      </c>
      <c r="AU5" s="35">
        <f t="shared" si="0"/>
        <v>1</v>
      </c>
      <c r="AV5" s="35">
        <f t="shared" si="0"/>
        <v>1</v>
      </c>
      <c r="AW5" s="35">
        <f t="shared" si="0"/>
        <v>5</v>
      </c>
      <c r="AX5" s="35">
        <f t="shared" si="0"/>
        <v>2</v>
      </c>
      <c r="AY5" s="35">
        <f t="shared" si="0"/>
        <v>1</v>
      </c>
      <c r="AZ5" s="35">
        <f t="shared" si="0"/>
        <v>1</v>
      </c>
      <c r="BA5" s="35">
        <f t="shared" si="0"/>
        <v>11</v>
      </c>
      <c r="BB5" s="35">
        <f t="shared" si="0"/>
        <v>1</v>
      </c>
      <c r="BC5" s="35">
        <f t="shared" si="0"/>
        <v>1</v>
      </c>
      <c r="BD5" s="35">
        <f t="shared" si="0"/>
        <v>1</v>
      </c>
      <c r="BE5" s="35">
        <f t="shared" si="0"/>
        <v>2</v>
      </c>
      <c r="BF5" s="35">
        <f t="shared" si="0"/>
        <v>1</v>
      </c>
      <c r="BG5" s="35">
        <f t="shared" si="0"/>
        <v>6756</v>
      </c>
    </row>
    <row r="6" spans="1:59" x14ac:dyDescent="0.35">
      <c r="A6" s="63" t="s">
        <v>9</v>
      </c>
      <c r="B6" s="25">
        <v>0</v>
      </c>
      <c r="C6" s="25">
        <v>0</v>
      </c>
      <c r="D6" s="25">
        <v>0</v>
      </c>
      <c r="E6" s="25">
        <v>0</v>
      </c>
      <c r="F6" s="25">
        <v>140</v>
      </c>
      <c r="G6" s="25">
        <v>0</v>
      </c>
      <c r="H6" s="25">
        <v>14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4">
        <v>0</v>
      </c>
      <c r="Z6" s="25">
        <v>0</v>
      </c>
      <c r="AA6" s="25">
        <v>0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25">
        <v>0</v>
      </c>
      <c r="AH6" s="25">
        <v>0</v>
      </c>
      <c r="AI6" s="25">
        <v>0</v>
      </c>
      <c r="AJ6" s="25">
        <v>0</v>
      </c>
      <c r="AK6" s="26">
        <v>0</v>
      </c>
      <c r="AL6" s="16">
        <v>0</v>
      </c>
      <c r="AM6" s="25">
        <v>0</v>
      </c>
      <c r="AN6" s="25">
        <v>0</v>
      </c>
      <c r="AO6" s="25">
        <v>0</v>
      </c>
      <c r="AP6" s="25">
        <v>0</v>
      </c>
      <c r="AQ6" s="25">
        <v>0</v>
      </c>
      <c r="AR6" s="25">
        <v>0</v>
      </c>
      <c r="AS6" s="25">
        <v>0</v>
      </c>
      <c r="AT6" s="25">
        <v>0</v>
      </c>
      <c r="AU6" s="25">
        <v>0</v>
      </c>
      <c r="AV6" s="25">
        <v>0</v>
      </c>
      <c r="AW6" s="25">
        <v>0</v>
      </c>
      <c r="AX6" s="25">
        <v>0</v>
      </c>
      <c r="AY6" s="25">
        <v>0</v>
      </c>
      <c r="AZ6" s="25">
        <v>0</v>
      </c>
      <c r="BA6" s="25">
        <v>0</v>
      </c>
      <c r="BB6" s="25">
        <v>0</v>
      </c>
      <c r="BC6" s="25">
        <v>0</v>
      </c>
      <c r="BD6" s="25">
        <v>0</v>
      </c>
      <c r="BE6" s="25">
        <v>0</v>
      </c>
      <c r="BF6" s="24">
        <v>0</v>
      </c>
      <c r="BG6" s="24">
        <f>SUM(B6:BF6)</f>
        <v>154</v>
      </c>
    </row>
    <row r="7" spans="1:59" x14ac:dyDescent="0.35">
      <c r="A7" s="57" t="s">
        <v>10</v>
      </c>
      <c r="B7" s="25">
        <v>0</v>
      </c>
      <c r="C7" s="25">
        <v>0</v>
      </c>
      <c r="D7" s="25">
        <v>22</v>
      </c>
      <c r="E7" s="25">
        <v>0</v>
      </c>
      <c r="F7" s="25">
        <v>19</v>
      </c>
      <c r="G7" s="25">
        <v>0</v>
      </c>
      <c r="H7" s="25">
        <v>3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4">
        <v>0</v>
      </c>
      <c r="Z7" s="25">
        <v>0</v>
      </c>
      <c r="AA7" s="25">
        <v>0</v>
      </c>
      <c r="AB7" s="25">
        <v>0</v>
      </c>
      <c r="AC7" s="25">
        <v>0</v>
      </c>
      <c r="AD7" s="25">
        <v>0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6">
        <v>0</v>
      </c>
      <c r="AL7" s="16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0</v>
      </c>
      <c r="BF7" s="24">
        <v>0</v>
      </c>
      <c r="BG7" s="24">
        <f t="shared" ref="BG7:BG70" si="1">SUM(B7:BF7)</f>
        <v>44</v>
      </c>
    </row>
    <row r="8" spans="1:59" x14ac:dyDescent="0.35">
      <c r="A8" s="64" t="s">
        <v>11</v>
      </c>
      <c r="B8" s="25">
        <v>0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4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  <c r="AK8" s="26">
        <v>0</v>
      </c>
      <c r="AL8" s="16">
        <v>0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0</v>
      </c>
      <c r="AU8" s="25">
        <v>0</v>
      </c>
      <c r="AV8" s="25">
        <v>0</v>
      </c>
      <c r="AW8" s="25">
        <v>0</v>
      </c>
      <c r="AX8" s="25">
        <v>0</v>
      </c>
      <c r="AY8" s="25">
        <v>0</v>
      </c>
      <c r="AZ8" s="25">
        <v>0</v>
      </c>
      <c r="BA8" s="25">
        <v>0</v>
      </c>
      <c r="BB8" s="25">
        <v>0</v>
      </c>
      <c r="BC8" s="25">
        <v>0</v>
      </c>
      <c r="BD8" s="25">
        <v>0</v>
      </c>
      <c r="BE8" s="25">
        <v>0</v>
      </c>
      <c r="BF8" s="24">
        <v>0</v>
      </c>
      <c r="BG8" s="24">
        <f t="shared" si="1"/>
        <v>1</v>
      </c>
    </row>
    <row r="9" spans="1:59" x14ac:dyDescent="0.35">
      <c r="A9" s="59" t="s">
        <v>12</v>
      </c>
      <c r="B9" s="25">
        <v>0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4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6">
        <v>0</v>
      </c>
      <c r="AL9" s="16">
        <v>0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4">
        <v>0</v>
      </c>
      <c r="BG9" s="24">
        <f t="shared" si="1"/>
        <v>0</v>
      </c>
    </row>
    <row r="10" spans="1:59" x14ac:dyDescent="0.35">
      <c r="A10" s="59" t="s">
        <v>13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14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4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6">
        <v>0</v>
      </c>
      <c r="AL10" s="16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0</v>
      </c>
      <c r="BE10" s="25">
        <v>0</v>
      </c>
      <c r="BF10" s="24">
        <v>0</v>
      </c>
      <c r="BG10" s="24">
        <f t="shared" si="1"/>
        <v>14</v>
      </c>
    </row>
    <row r="11" spans="1:59" x14ac:dyDescent="0.35">
      <c r="A11" s="59" t="s">
        <v>14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4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6">
        <v>0</v>
      </c>
      <c r="AL11" s="16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4">
        <v>0</v>
      </c>
      <c r="BG11" s="24">
        <f t="shared" si="1"/>
        <v>0</v>
      </c>
    </row>
    <row r="12" spans="1:59" x14ac:dyDescent="0.35">
      <c r="A12" s="59" t="s">
        <v>15</v>
      </c>
      <c r="B12" s="25">
        <v>0</v>
      </c>
      <c r="C12" s="25">
        <v>0</v>
      </c>
      <c r="D12" s="25">
        <v>20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4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6">
        <v>0</v>
      </c>
      <c r="AL12" s="16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4">
        <v>0</v>
      </c>
      <c r="BG12" s="24">
        <f t="shared" si="1"/>
        <v>20</v>
      </c>
    </row>
    <row r="13" spans="1:59" x14ac:dyDescent="0.35">
      <c r="A13" s="59" t="s">
        <v>16</v>
      </c>
      <c r="B13" s="25">
        <v>0</v>
      </c>
      <c r="C13" s="25">
        <v>0</v>
      </c>
      <c r="D13" s="25">
        <v>30</v>
      </c>
      <c r="E13" s="25">
        <v>0</v>
      </c>
      <c r="F13" s="25">
        <v>52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4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6">
        <v>0</v>
      </c>
      <c r="AL13" s="16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4">
        <v>0</v>
      </c>
      <c r="BG13" s="24">
        <f t="shared" si="1"/>
        <v>82</v>
      </c>
    </row>
    <row r="14" spans="1:59" x14ac:dyDescent="0.35">
      <c r="A14" s="59" t="s">
        <v>208</v>
      </c>
      <c r="B14" s="25">
        <v>0</v>
      </c>
      <c r="C14" s="25">
        <v>0</v>
      </c>
      <c r="D14" s="25">
        <v>0</v>
      </c>
      <c r="E14" s="25">
        <v>0</v>
      </c>
      <c r="F14" s="25">
        <v>16</v>
      </c>
      <c r="G14" s="25">
        <v>0</v>
      </c>
      <c r="H14" s="25">
        <v>10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4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6">
        <v>0</v>
      </c>
      <c r="AL14" s="16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4">
        <v>0</v>
      </c>
      <c r="BG14" s="24">
        <f t="shared" si="1"/>
        <v>26</v>
      </c>
    </row>
    <row r="15" spans="1:59" x14ac:dyDescent="0.35">
      <c r="A15" s="59" t="s">
        <v>17</v>
      </c>
      <c r="B15" s="25">
        <v>0</v>
      </c>
      <c r="C15" s="25">
        <v>0</v>
      </c>
      <c r="D15" s="25">
        <v>13</v>
      </c>
      <c r="E15" s="25">
        <v>0</v>
      </c>
      <c r="F15" s="25">
        <v>0</v>
      </c>
      <c r="G15" s="25">
        <v>0</v>
      </c>
      <c r="H15" s="25">
        <v>10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4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6">
        <v>0</v>
      </c>
      <c r="AL15" s="16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4">
        <v>0</v>
      </c>
      <c r="BG15" s="24">
        <f t="shared" si="1"/>
        <v>23</v>
      </c>
    </row>
    <row r="16" spans="1:59" x14ac:dyDescent="0.35">
      <c r="A16" s="59" t="s">
        <v>22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16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4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6">
        <v>0</v>
      </c>
      <c r="AL16" s="16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4">
        <v>0</v>
      </c>
      <c r="BG16" s="24">
        <f t="shared" si="1"/>
        <v>16</v>
      </c>
    </row>
    <row r="17" spans="1:59" x14ac:dyDescent="0.35">
      <c r="A17" s="59" t="s">
        <v>23</v>
      </c>
      <c r="B17" s="25">
        <v>0</v>
      </c>
      <c r="C17" s="25">
        <v>0</v>
      </c>
      <c r="D17" s="25">
        <v>15</v>
      </c>
      <c r="E17" s="25">
        <v>0</v>
      </c>
      <c r="F17" s="25">
        <v>99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94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4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6">
        <v>0</v>
      </c>
      <c r="AL17" s="16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</v>
      </c>
      <c r="BE17" s="25">
        <v>0</v>
      </c>
      <c r="BF17" s="24">
        <v>0</v>
      </c>
      <c r="BG17" s="24">
        <f t="shared" si="1"/>
        <v>208</v>
      </c>
    </row>
    <row r="18" spans="1:59" x14ac:dyDescent="0.35">
      <c r="A18" s="59" t="s">
        <v>24</v>
      </c>
      <c r="B18" s="25">
        <v>0</v>
      </c>
      <c r="C18" s="25">
        <v>0</v>
      </c>
      <c r="D18" s="25">
        <v>38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74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4">
        <v>20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6">
        <v>0</v>
      </c>
      <c r="AL18" s="16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4">
        <v>0</v>
      </c>
      <c r="BG18" s="24">
        <f t="shared" si="1"/>
        <v>132</v>
      </c>
    </row>
    <row r="19" spans="1:59" x14ac:dyDescent="0.35">
      <c r="A19" s="59" t="s">
        <v>31</v>
      </c>
      <c r="B19" s="25">
        <v>0</v>
      </c>
      <c r="C19" s="25">
        <v>0</v>
      </c>
      <c r="D19" s="25">
        <v>11</v>
      </c>
      <c r="E19" s="25">
        <v>0</v>
      </c>
      <c r="F19" s="25">
        <v>32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89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4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6">
        <v>0</v>
      </c>
      <c r="AL19" s="16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4">
        <v>0</v>
      </c>
      <c r="BG19" s="24">
        <f t="shared" si="1"/>
        <v>132</v>
      </c>
    </row>
    <row r="20" spans="1:59" x14ac:dyDescent="0.35">
      <c r="A20" s="59" t="s">
        <v>32</v>
      </c>
      <c r="B20" s="25">
        <v>0</v>
      </c>
      <c r="C20" s="25">
        <v>0</v>
      </c>
      <c r="D20" s="25">
        <v>13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14</v>
      </c>
      <c r="O20" s="25">
        <v>0</v>
      </c>
      <c r="P20" s="25">
        <v>0</v>
      </c>
      <c r="Q20" s="25">
        <v>63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34</v>
      </c>
      <c r="X20" s="25">
        <v>0</v>
      </c>
      <c r="Y20" s="24">
        <v>23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6">
        <v>0</v>
      </c>
      <c r="AL20" s="16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4">
        <v>0</v>
      </c>
      <c r="BG20" s="24">
        <f t="shared" si="1"/>
        <v>147</v>
      </c>
    </row>
    <row r="21" spans="1:59" x14ac:dyDescent="0.35">
      <c r="A21" s="59" t="s">
        <v>35</v>
      </c>
      <c r="B21" s="25">
        <v>0</v>
      </c>
      <c r="C21" s="25">
        <v>30</v>
      </c>
      <c r="D21" s="25">
        <v>18</v>
      </c>
      <c r="E21" s="25">
        <v>0</v>
      </c>
      <c r="F21" s="25">
        <v>40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52</v>
      </c>
      <c r="O21" s="25">
        <v>0</v>
      </c>
      <c r="P21" s="25">
        <v>0</v>
      </c>
      <c r="Q21" s="25">
        <v>26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27</v>
      </c>
      <c r="X21" s="25">
        <v>0</v>
      </c>
      <c r="Y21" s="24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6">
        <v>0</v>
      </c>
      <c r="AL21" s="16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4">
        <v>0</v>
      </c>
      <c r="BG21" s="24">
        <f t="shared" si="1"/>
        <v>193</v>
      </c>
    </row>
    <row r="22" spans="1:59" x14ac:dyDescent="0.35">
      <c r="A22" s="59" t="s">
        <v>36</v>
      </c>
      <c r="B22" s="25">
        <v>0</v>
      </c>
      <c r="C22" s="25">
        <v>15</v>
      </c>
      <c r="D22" s="25">
        <v>18</v>
      </c>
      <c r="E22" s="25">
        <v>0</v>
      </c>
      <c r="F22" s="25">
        <v>11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122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114</v>
      </c>
      <c r="X22" s="25">
        <v>0</v>
      </c>
      <c r="Y22" s="24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6">
        <v>0</v>
      </c>
      <c r="AL22" s="16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4">
        <v>0</v>
      </c>
      <c r="BG22" s="24">
        <f t="shared" si="1"/>
        <v>280</v>
      </c>
    </row>
    <row r="23" spans="1:59" x14ac:dyDescent="0.35">
      <c r="A23" s="59" t="s">
        <v>37</v>
      </c>
      <c r="B23" s="25">
        <v>0</v>
      </c>
      <c r="C23" s="25">
        <v>0</v>
      </c>
      <c r="D23" s="25">
        <v>17</v>
      </c>
      <c r="E23" s="25">
        <v>0</v>
      </c>
      <c r="F23" s="25">
        <v>3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55</v>
      </c>
      <c r="R23" s="25">
        <v>0</v>
      </c>
      <c r="S23" s="25">
        <v>19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4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6">
        <v>0</v>
      </c>
      <c r="AL23" s="16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v>0</v>
      </c>
      <c r="BE23" s="25">
        <v>0</v>
      </c>
      <c r="BF23" s="24">
        <v>0</v>
      </c>
      <c r="BG23" s="24">
        <f t="shared" si="1"/>
        <v>94</v>
      </c>
    </row>
    <row r="24" spans="1:59" x14ac:dyDescent="0.35">
      <c r="A24" s="59" t="s">
        <v>38</v>
      </c>
      <c r="B24" s="25">
        <v>0</v>
      </c>
      <c r="C24" s="25">
        <v>0</v>
      </c>
      <c r="D24" s="25">
        <v>0</v>
      </c>
      <c r="E24" s="25">
        <v>0</v>
      </c>
      <c r="F24" s="25">
        <v>10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3</v>
      </c>
      <c r="O24" s="25">
        <v>0</v>
      </c>
      <c r="P24" s="25">
        <v>0</v>
      </c>
      <c r="Q24" s="25">
        <v>34</v>
      </c>
      <c r="R24" s="25">
        <v>0</v>
      </c>
      <c r="S24" s="25">
        <v>4</v>
      </c>
      <c r="T24" s="25">
        <v>0</v>
      </c>
      <c r="U24" s="25">
        <v>0</v>
      </c>
      <c r="V24" s="25">
        <v>0</v>
      </c>
      <c r="W24" s="25">
        <v>44</v>
      </c>
      <c r="X24" s="25">
        <v>0</v>
      </c>
      <c r="Y24" s="24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6">
        <v>0</v>
      </c>
      <c r="AL24" s="16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4">
        <v>0</v>
      </c>
      <c r="BG24" s="24">
        <f t="shared" si="1"/>
        <v>95</v>
      </c>
    </row>
    <row r="25" spans="1:59" x14ac:dyDescent="0.35">
      <c r="A25" s="59" t="s">
        <v>39</v>
      </c>
      <c r="B25" s="25">
        <v>0</v>
      </c>
      <c r="C25" s="25">
        <v>67</v>
      </c>
      <c r="D25" s="25">
        <v>0</v>
      </c>
      <c r="E25" s="25">
        <v>0</v>
      </c>
      <c r="F25" s="25">
        <v>10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27</v>
      </c>
      <c r="R25" s="25">
        <v>0</v>
      </c>
      <c r="S25" s="25">
        <v>1</v>
      </c>
      <c r="T25" s="25">
        <v>0</v>
      </c>
      <c r="U25" s="25">
        <v>0</v>
      </c>
      <c r="V25" s="25">
        <v>0</v>
      </c>
      <c r="W25" s="25">
        <v>8</v>
      </c>
      <c r="X25" s="25">
        <v>0</v>
      </c>
      <c r="Y25" s="24">
        <v>74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6">
        <v>0</v>
      </c>
      <c r="AL25" s="16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4">
        <v>0</v>
      </c>
      <c r="BG25" s="24">
        <f t="shared" si="1"/>
        <v>187</v>
      </c>
    </row>
    <row r="26" spans="1:59" x14ac:dyDescent="0.35">
      <c r="A26" s="59" t="s">
        <v>40</v>
      </c>
      <c r="B26" s="25">
        <v>0</v>
      </c>
      <c r="C26" s="25">
        <v>0</v>
      </c>
      <c r="D26" s="25">
        <v>27</v>
      </c>
      <c r="E26" s="25">
        <v>0</v>
      </c>
      <c r="F26" s="25">
        <v>49</v>
      </c>
      <c r="G26" s="25">
        <v>14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21</v>
      </c>
      <c r="O26" s="25">
        <v>0</v>
      </c>
      <c r="P26" s="25">
        <v>0</v>
      </c>
      <c r="Q26" s="25">
        <v>57</v>
      </c>
      <c r="R26" s="25">
        <v>0</v>
      </c>
      <c r="S26" s="25">
        <v>34</v>
      </c>
      <c r="T26" s="25">
        <v>0</v>
      </c>
      <c r="U26" s="25">
        <v>0</v>
      </c>
      <c r="V26" s="25">
        <v>0</v>
      </c>
      <c r="W26" s="25">
        <v>22</v>
      </c>
      <c r="X26" s="25">
        <v>0</v>
      </c>
      <c r="Y26" s="24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6">
        <v>0</v>
      </c>
      <c r="AL26" s="16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4">
        <v>0</v>
      </c>
      <c r="BG26" s="24">
        <f t="shared" si="1"/>
        <v>224</v>
      </c>
    </row>
    <row r="27" spans="1:59" x14ac:dyDescent="0.35">
      <c r="A27" s="59" t="s">
        <v>42</v>
      </c>
      <c r="B27" s="25">
        <v>0</v>
      </c>
      <c r="C27" s="25">
        <v>0</v>
      </c>
      <c r="D27" s="25">
        <v>0</v>
      </c>
      <c r="E27" s="25">
        <v>0</v>
      </c>
      <c r="F27" s="25">
        <v>4</v>
      </c>
      <c r="G27" s="25">
        <v>4</v>
      </c>
      <c r="H27" s="25">
        <v>10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6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46</v>
      </c>
      <c r="X27" s="25">
        <v>0</v>
      </c>
      <c r="Y27" s="24">
        <v>10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6">
        <v>0</v>
      </c>
      <c r="AL27" s="16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4">
        <v>0</v>
      </c>
      <c r="BG27" s="24">
        <f t="shared" si="1"/>
        <v>80</v>
      </c>
    </row>
    <row r="28" spans="1:59" x14ac:dyDescent="0.35">
      <c r="A28" s="59" t="s">
        <v>44</v>
      </c>
      <c r="B28" s="25">
        <v>9</v>
      </c>
      <c r="C28" s="25">
        <v>54</v>
      </c>
      <c r="D28" s="25">
        <v>24</v>
      </c>
      <c r="E28" s="25">
        <v>0</v>
      </c>
      <c r="F28" s="25">
        <v>3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13</v>
      </c>
      <c r="O28" s="25">
        <v>0</v>
      </c>
      <c r="P28" s="25">
        <v>0</v>
      </c>
      <c r="Q28" s="25">
        <v>51</v>
      </c>
      <c r="R28" s="25">
        <v>0</v>
      </c>
      <c r="S28" s="25">
        <v>50</v>
      </c>
      <c r="T28" s="25">
        <v>0</v>
      </c>
      <c r="U28" s="25">
        <v>0</v>
      </c>
      <c r="V28" s="25">
        <v>0</v>
      </c>
      <c r="W28" s="25">
        <v>1</v>
      </c>
      <c r="X28" s="25">
        <v>0</v>
      </c>
      <c r="Y28" s="24">
        <v>14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6">
        <v>0</v>
      </c>
      <c r="AL28" s="16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v>0</v>
      </c>
      <c r="BE28" s="25">
        <v>0</v>
      </c>
      <c r="BF28" s="24">
        <v>0</v>
      </c>
      <c r="BG28" s="24">
        <f t="shared" si="1"/>
        <v>219</v>
      </c>
    </row>
    <row r="29" spans="1:59" x14ac:dyDescent="0.35">
      <c r="A29" s="59" t="s">
        <v>45</v>
      </c>
      <c r="B29" s="25">
        <v>1</v>
      </c>
      <c r="C29" s="25">
        <v>51</v>
      </c>
      <c r="D29" s="25">
        <v>0</v>
      </c>
      <c r="E29" s="25">
        <v>0</v>
      </c>
      <c r="F29" s="25">
        <v>20</v>
      </c>
      <c r="G29" s="25">
        <v>3</v>
      </c>
      <c r="H29" s="25">
        <v>10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1</v>
      </c>
      <c r="O29" s="25">
        <v>0</v>
      </c>
      <c r="P29" s="25">
        <v>0</v>
      </c>
      <c r="Q29" s="25">
        <v>12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41</v>
      </c>
      <c r="X29" s="25">
        <v>0</v>
      </c>
      <c r="Y29" s="24">
        <v>11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6">
        <v>0</v>
      </c>
      <c r="AL29" s="16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5">
        <v>0</v>
      </c>
      <c r="BC29" s="25">
        <v>0</v>
      </c>
      <c r="BD29" s="25">
        <v>0</v>
      </c>
      <c r="BE29" s="25">
        <v>0</v>
      </c>
      <c r="BF29" s="24">
        <v>0</v>
      </c>
      <c r="BG29" s="24">
        <f t="shared" si="1"/>
        <v>150</v>
      </c>
    </row>
    <row r="30" spans="1:59" x14ac:dyDescent="0.35">
      <c r="A30" s="59" t="s">
        <v>46</v>
      </c>
      <c r="B30" s="25">
        <v>0</v>
      </c>
      <c r="C30" s="25">
        <v>23</v>
      </c>
      <c r="D30" s="25">
        <v>12</v>
      </c>
      <c r="E30" s="25">
        <v>0</v>
      </c>
      <c r="F30" s="25">
        <v>28</v>
      </c>
      <c r="G30" s="25">
        <v>0</v>
      </c>
      <c r="H30" s="25">
        <v>5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44</v>
      </c>
      <c r="O30" s="25">
        <v>0</v>
      </c>
      <c r="P30" s="25">
        <v>0</v>
      </c>
      <c r="Q30" s="25">
        <v>15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9</v>
      </c>
      <c r="X30" s="25">
        <v>0</v>
      </c>
      <c r="Y30" s="24">
        <v>3</v>
      </c>
      <c r="Z30" s="25">
        <v>17</v>
      </c>
      <c r="AA30" s="25">
        <v>0</v>
      </c>
      <c r="AB30" s="25">
        <v>40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6">
        <v>0</v>
      </c>
      <c r="AL30" s="16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v>0</v>
      </c>
      <c r="BE30" s="25">
        <v>0</v>
      </c>
      <c r="BF30" s="24">
        <v>0</v>
      </c>
      <c r="BG30" s="24">
        <f t="shared" si="1"/>
        <v>196</v>
      </c>
    </row>
    <row r="31" spans="1:59" x14ac:dyDescent="0.35">
      <c r="A31" s="59" t="s">
        <v>51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2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4">
        <v>0</v>
      </c>
      <c r="Z31" s="25">
        <v>2</v>
      </c>
      <c r="AA31" s="25">
        <v>8</v>
      </c>
      <c r="AB31" s="25">
        <v>18</v>
      </c>
      <c r="AC31" s="25">
        <v>34</v>
      </c>
      <c r="AD31" s="25">
        <v>9</v>
      </c>
      <c r="AE31" s="25">
        <v>4</v>
      </c>
      <c r="AF31" s="25">
        <v>0</v>
      </c>
      <c r="AG31" s="25">
        <v>5</v>
      </c>
      <c r="AH31" s="25">
        <v>0</v>
      </c>
      <c r="AI31" s="25">
        <v>0</v>
      </c>
      <c r="AJ31" s="25">
        <v>9</v>
      </c>
      <c r="AK31" s="26">
        <v>0</v>
      </c>
      <c r="AL31" s="16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4">
        <v>0</v>
      </c>
      <c r="BG31" s="24">
        <f t="shared" si="1"/>
        <v>91</v>
      </c>
    </row>
    <row r="32" spans="1:59" x14ac:dyDescent="0.35">
      <c r="A32" s="59" t="s">
        <v>58</v>
      </c>
      <c r="B32" s="25">
        <v>0</v>
      </c>
      <c r="C32" s="25">
        <v>24</v>
      </c>
      <c r="D32" s="25">
        <v>9</v>
      </c>
      <c r="E32" s="25">
        <v>0</v>
      </c>
      <c r="F32" s="25">
        <v>3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7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4">
        <v>0</v>
      </c>
      <c r="Z32" s="25">
        <v>0</v>
      </c>
      <c r="AA32" s="25">
        <v>8</v>
      </c>
      <c r="AB32" s="25">
        <v>0</v>
      </c>
      <c r="AC32" s="25">
        <v>0</v>
      </c>
      <c r="AD32" s="25">
        <v>4</v>
      </c>
      <c r="AE32" s="25">
        <v>2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6">
        <v>0</v>
      </c>
      <c r="AL32" s="16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4">
        <v>0</v>
      </c>
      <c r="BG32" s="24">
        <f t="shared" si="1"/>
        <v>57</v>
      </c>
    </row>
    <row r="33" spans="1:59" x14ac:dyDescent="0.35">
      <c r="A33" s="59" t="s">
        <v>59</v>
      </c>
      <c r="B33" s="25">
        <v>0</v>
      </c>
      <c r="C33" s="25">
        <v>50</v>
      </c>
      <c r="D33" s="25">
        <v>0</v>
      </c>
      <c r="E33" s="25">
        <v>0</v>
      </c>
      <c r="F33" s="25">
        <v>7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6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4">
        <v>1</v>
      </c>
      <c r="Z33" s="25">
        <v>0</v>
      </c>
      <c r="AA33" s="25">
        <v>0</v>
      </c>
      <c r="AB33" s="25">
        <v>0</v>
      </c>
      <c r="AC33" s="25">
        <v>0</v>
      </c>
      <c r="AD33" s="25">
        <v>1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6">
        <v>0</v>
      </c>
      <c r="AL33" s="16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4">
        <v>0</v>
      </c>
      <c r="BG33" s="24">
        <f t="shared" si="1"/>
        <v>65</v>
      </c>
    </row>
    <row r="34" spans="1:59" x14ac:dyDescent="0.35">
      <c r="A34" s="59" t="s">
        <v>60</v>
      </c>
      <c r="B34" s="25">
        <v>1</v>
      </c>
      <c r="C34" s="25">
        <v>0</v>
      </c>
      <c r="D34" s="25">
        <v>2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41</v>
      </c>
      <c r="O34" s="25">
        <v>0</v>
      </c>
      <c r="P34" s="25">
        <v>0</v>
      </c>
      <c r="Q34" s="25">
        <v>13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4">
        <v>20</v>
      </c>
      <c r="Z34" s="25">
        <v>0</v>
      </c>
      <c r="AA34" s="25">
        <v>0</v>
      </c>
      <c r="AB34" s="25">
        <v>24</v>
      </c>
      <c r="AC34" s="25">
        <v>2</v>
      </c>
      <c r="AD34" s="25">
        <v>0</v>
      </c>
      <c r="AE34" s="25">
        <v>0</v>
      </c>
      <c r="AF34" s="25">
        <v>11</v>
      </c>
      <c r="AG34" s="25">
        <v>0</v>
      </c>
      <c r="AH34" s="25">
        <v>1</v>
      </c>
      <c r="AI34" s="25">
        <v>9</v>
      </c>
      <c r="AJ34" s="25">
        <v>0</v>
      </c>
      <c r="AK34" s="26">
        <v>0</v>
      </c>
      <c r="AL34" s="16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4">
        <v>0</v>
      </c>
      <c r="BG34" s="24">
        <f t="shared" si="1"/>
        <v>124</v>
      </c>
    </row>
    <row r="35" spans="1:59" x14ac:dyDescent="0.35">
      <c r="A35" s="59" t="s">
        <v>64</v>
      </c>
      <c r="B35" s="25">
        <v>0</v>
      </c>
      <c r="C35" s="25">
        <v>0</v>
      </c>
      <c r="D35" s="25">
        <v>7</v>
      </c>
      <c r="E35" s="25">
        <v>0</v>
      </c>
      <c r="F35" s="25">
        <v>0</v>
      </c>
      <c r="G35" s="25">
        <v>0</v>
      </c>
      <c r="H35" s="25">
        <v>9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1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4">
        <v>0</v>
      </c>
      <c r="Z35" s="25">
        <v>0</v>
      </c>
      <c r="AA35" s="25">
        <v>8</v>
      </c>
      <c r="AB35" s="25">
        <v>1</v>
      </c>
      <c r="AC35" s="25">
        <v>1</v>
      </c>
      <c r="AD35" s="25">
        <v>2</v>
      </c>
      <c r="AE35" s="25">
        <v>0</v>
      </c>
      <c r="AF35" s="25">
        <v>0</v>
      </c>
      <c r="AG35" s="25">
        <v>6</v>
      </c>
      <c r="AH35" s="25">
        <v>0</v>
      </c>
      <c r="AI35" s="25">
        <v>0</v>
      </c>
      <c r="AJ35" s="25">
        <v>0</v>
      </c>
      <c r="AK35" s="26">
        <v>0</v>
      </c>
      <c r="AL35" s="16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4">
        <v>0</v>
      </c>
      <c r="BG35" s="24">
        <f t="shared" si="1"/>
        <v>35</v>
      </c>
    </row>
    <row r="36" spans="1:59" x14ac:dyDescent="0.35">
      <c r="A36" s="59" t="s">
        <v>65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4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6">
        <v>0</v>
      </c>
      <c r="AL36" s="16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v>0</v>
      </c>
      <c r="BE36" s="25">
        <v>0</v>
      </c>
      <c r="BF36" s="24">
        <v>0</v>
      </c>
      <c r="BG36" s="24">
        <f t="shared" si="1"/>
        <v>0</v>
      </c>
    </row>
    <row r="37" spans="1:59" x14ac:dyDescent="0.35">
      <c r="A37" s="59" t="s">
        <v>66</v>
      </c>
      <c r="B37" s="25">
        <v>0</v>
      </c>
      <c r="C37" s="25">
        <v>8</v>
      </c>
      <c r="D37" s="25">
        <v>7</v>
      </c>
      <c r="E37" s="25">
        <v>1</v>
      </c>
      <c r="F37" s="25">
        <v>0</v>
      </c>
      <c r="G37" s="25">
        <v>1</v>
      </c>
      <c r="H37" s="25">
        <v>5</v>
      </c>
      <c r="I37" s="25">
        <v>0</v>
      </c>
      <c r="J37" s="25">
        <v>1</v>
      </c>
      <c r="K37" s="25">
        <v>0</v>
      </c>
      <c r="L37" s="25">
        <v>0</v>
      </c>
      <c r="M37" s="25">
        <v>0</v>
      </c>
      <c r="N37" s="25">
        <v>1</v>
      </c>
      <c r="O37" s="25">
        <v>3</v>
      </c>
      <c r="P37" s="25">
        <v>0</v>
      </c>
      <c r="Q37" s="25">
        <v>7</v>
      </c>
      <c r="R37" s="25">
        <v>1</v>
      </c>
      <c r="S37" s="25">
        <v>0</v>
      </c>
      <c r="T37" s="25">
        <v>0</v>
      </c>
      <c r="U37" s="25">
        <v>0</v>
      </c>
      <c r="V37" s="25">
        <v>0</v>
      </c>
      <c r="W37" s="25">
        <v>40</v>
      </c>
      <c r="X37" s="25">
        <v>0</v>
      </c>
      <c r="Y37" s="24">
        <v>1</v>
      </c>
      <c r="Z37" s="25">
        <v>1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6">
        <v>0</v>
      </c>
      <c r="AL37" s="16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4">
        <v>0</v>
      </c>
      <c r="BG37" s="24">
        <f t="shared" si="1"/>
        <v>77</v>
      </c>
    </row>
    <row r="38" spans="1:59" x14ac:dyDescent="0.35">
      <c r="A38" s="59" t="s">
        <v>69</v>
      </c>
      <c r="B38" s="25">
        <v>0</v>
      </c>
      <c r="C38" s="25">
        <v>0</v>
      </c>
      <c r="D38" s="25">
        <v>0</v>
      </c>
      <c r="E38" s="25">
        <v>0</v>
      </c>
      <c r="F38" s="25">
        <v>8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1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4">
        <v>7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6">
        <v>0</v>
      </c>
      <c r="AL38" s="16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4">
        <v>0</v>
      </c>
      <c r="BG38" s="24">
        <f t="shared" si="1"/>
        <v>16</v>
      </c>
    </row>
    <row r="39" spans="1:59" x14ac:dyDescent="0.35">
      <c r="A39" s="60" t="s">
        <v>70</v>
      </c>
      <c r="B39" s="25">
        <v>0</v>
      </c>
      <c r="C39" s="25">
        <v>7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4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6">
        <v>0</v>
      </c>
      <c r="AL39" s="16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4">
        <v>0</v>
      </c>
      <c r="BG39" s="24">
        <f t="shared" si="1"/>
        <v>7</v>
      </c>
    </row>
    <row r="40" spans="1:59" x14ac:dyDescent="0.35">
      <c r="A40" s="60" t="s">
        <v>71</v>
      </c>
      <c r="B40" s="25">
        <v>0</v>
      </c>
      <c r="C40" s="25">
        <v>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2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4">
        <v>0</v>
      </c>
      <c r="Z40" s="25">
        <v>0</v>
      </c>
      <c r="AA40" s="25">
        <v>3</v>
      </c>
      <c r="AB40" s="25">
        <v>8</v>
      </c>
      <c r="AC40" s="25">
        <v>0</v>
      </c>
      <c r="AD40" s="25">
        <v>0</v>
      </c>
      <c r="AE40" s="25">
        <v>2</v>
      </c>
      <c r="AF40" s="25">
        <v>0</v>
      </c>
      <c r="AG40" s="25">
        <v>2</v>
      </c>
      <c r="AH40" s="25">
        <v>0</v>
      </c>
      <c r="AI40" s="25">
        <v>0</v>
      </c>
      <c r="AJ40" s="25">
        <v>2</v>
      </c>
      <c r="AK40" s="26">
        <v>0</v>
      </c>
      <c r="AL40" s="16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4">
        <v>0</v>
      </c>
      <c r="BG40" s="24">
        <f t="shared" si="1"/>
        <v>26</v>
      </c>
    </row>
    <row r="41" spans="1:59" x14ac:dyDescent="0.35">
      <c r="A41" s="60" t="s">
        <v>72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4">
        <v>6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6">
        <v>0</v>
      </c>
      <c r="AL41" s="16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25">
        <v>0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v>0</v>
      </c>
      <c r="BE41" s="25">
        <v>0</v>
      </c>
      <c r="BF41" s="24">
        <v>0</v>
      </c>
      <c r="BG41" s="24">
        <f t="shared" si="1"/>
        <v>6</v>
      </c>
    </row>
    <row r="42" spans="1:59" x14ac:dyDescent="0.35">
      <c r="A42" s="60" t="s">
        <v>73</v>
      </c>
      <c r="B42" s="25">
        <v>0</v>
      </c>
      <c r="C42" s="25">
        <v>13</v>
      </c>
      <c r="D42" s="25">
        <v>13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13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4">
        <v>0</v>
      </c>
      <c r="Z42" s="25">
        <v>0</v>
      </c>
      <c r="AA42" s="25">
        <v>0</v>
      </c>
      <c r="AB42" s="25">
        <v>34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3</v>
      </c>
      <c r="AI42" s="25">
        <v>5</v>
      </c>
      <c r="AJ42" s="25">
        <v>18</v>
      </c>
      <c r="AK42" s="26">
        <v>0</v>
      </c>
      <c r="AL42" s="16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4">
        <v>0</v>
      </c>
      <c r="BG42" s="24">
        <f t="shared" si="1"/>
        <v>99</v>
      </c>
    </row>
    <row r="43" spans="1:59" x14ac:dyDescent="0.35">
      <c r="A43" s="60" t="s">
        <v>74</v>
      </c>
      <c r="B43" s="25">
        <v>0</v>
      </c>
      <c r="C43" s="25">
        <v>29</v>
      </c>
      <c r="D43" s="25">
        <v>8</v>
      </c>
      <c r="E43" s="25">
        <v>0</v>
      </c>
      <c r="F43" s="25">
        <v>14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42</v>
      </c>
      <c r="O43" s="25">
        <v>0</v>
      </c>
      <c r="P43" s="25">
        <v>0</v>
      </c>
      <c r="Q43" s="25">
        <v>62</v>
      </c>
      <c r="R43" s="25">
        <v>0</v>
      </c>
      <c r="S43" s="25">
        <v>15</v>
      </c>
      <c r="T43" s="25">
        <v>1</v>
      </c>
      <c r="U43" s="25">
        <v>0</v>
      </c>
      <c r="V43" s="25">
        <v>0</v>
      </c>
      <c r="W43" s="25">
        <v>0</v>
      </c>
      <c r="X43" s="25">
        <v>0</v>
      </c>
      <c r="Y43" s="24">
        <v>0</v>
      </c>
      <c r="Z43" s="25">
        <v>13</v>
      </c>
      <c r="AA43" s="25">
        <v>16</v>
      </c>
      <c r="AB43" s="25">
        <v>17</v>
      </c>
      <c r="AC43" s="25">
        <v>4</v>
      </c>
      <c r="AD43" s="25">
        <v>15</v>
      </c>
      <c r="AE43" s="25">
        <v>10</v>
      </c>
      <c r="AF43" s="25">
        <v>4</v>
      </c>
      <c r="AG43" s="25">
        <v>19</v>
      </c>
      <c r="AH43" s="25">
        <v>0</v>
      </c>
      <c r="AI43" s="25">
        <v>10</v>
      </c>
      <c r="AJ43" s="25">
        <v>0</v>
      </c>
      <c r="AK43" s="26">
        <v>0</v>
      </c>
      <c r="AL43" s="16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0</v>
      </c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0</v>
      </c>
      <c r="BB43" s="25">
        <v>0</v>
      </c>
      <c r="BC43" s="25">
        <v>0</v>
      </c>
      <c r="BD43" s="25">
        <v>0</v>
      </c>
      <c r="BE43" s="25">
        <v>0</v>
      </c>
      <c r="BF43" s="24">
        <v>0</v>
      </c>
      <c r="BG43" s="24">
        <f t="shared" si="1"/>
        <v>279</v>
      </c>
    </row>
    <row r="44" spans="1:59" x14ac:dyDescent="0.35">
      <c r="A44" s="60" t="s">
        <v>76</v>
      </c>
      <c r="B44" s="25">
        <v>0</v>
      </c>
      <c r="C44" s="25">
        <v>42</v>
      </c>
      <c r="D44" s="25">
        <v>0</v>
      </c>
      <c r="E44" s="25">
        <v>0</v>
      </c>
      <c r="F44" s="25">
        <v>78</v>
      </c>
      <c r="G44" s="25">
        <v>0</v>
      </c>
      <c r="H44" s="25">
        <v>0</v>
      </c>
      <c r="I44" s="25">
        <v>0</v>
      </c>
      <c r="J44" s="25">
        <v>0</v>
      </c>
      <c r="K44" s="25">
        <v>1</v>
      </c>
      <c r="L44" s="25">
        <v>0</v>
      </c>
      <c r="M44" s="25">
        <v>2</v>
      </c>
      <c r="N44" s="25">
        <v>22</v>
      </c>
      <c r="O44" s="25">
        <v>0</v>
      </c>
      <c r="P44" s="25">
        <v>0</v>
      </c>
      <c r="Q44" s="25">
        <v>97</v>
      </c>
      <c r="R44" s="25">
        <v>0</v>
      </c>
      <c r="S44" s="25">
        <v>21</v>
      </c>
      <c r="T44" s="25">
        <v>0</v>
      </c>
      <c r="U44" s="25">
        <v>1</v>
      </c>
      <c r="V44" s="25">
        <v>0</v>
      </c>
      <c r="W44" s="25">
        <v>0</v>
      </c>
      <c r="X44" s="25">
        <v>0</v>
      </c>
      <c r="Y44" s="24">
        <v>0</v>
      </c>
      <c r="Z44" s="25">
        <v>0</v>
      </c>
      <c r="AA44" s="25">
        <v>0</v>
      </c>
      <c r="AB44" s="25">
        <v>1</v>
      </c>
      <c r="AC44" s="25">
        <v>0</v>
      </c>
      <c r="AD44" s="25">
        <v>0</v>
      </c>
      <c r="AE44" s="25">
        <v>0</v>
      </c>
      <c r="AF44" s="25">
        <v>1</v>
      </c>
      <c r="AG44" s="25">
        <v>0</v>
      </c>
      <c r="AH44" s="25">
        <v>0</v>
      </c>
      <c r="AI44" s="25">
        <v>2</v>
      </c>
      <c r="AJ44" s="25">
        <v>0</v>
      </c>
      <c r="AK44" s="26">
        <v>0</v>
      </c>
      <c r="AL44" s="16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25">
        <v>0</v>
      </c>
      <c r="AV44" s="25">
        <v>0</v>
      </c>
      <c r="AW44" s="25">
        <v>0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5">
        <v>0</v>
      </c>
      <c r="BE44" s="25">
        <v>0</v>
      </c>
      <c r="BF44" s="24">
        <v>0</v>
      </c>
      <c r="BG44" s="24">
        <f t="shared" si="1"/>
        <v>268</v>
      </c>
    </row>
    <row r="45" spans="1:59" x14ac:dyDescent="0.35">
      <c r="A45" s="60" t="s">
        <v>77</v>
      </c>
      <c r="B45" s="25">
        <v>1</v>
      </c>
      <c r="C45" s="25">
        <v>0</v>
      </c>
      <c r="D45" s="25">
        <v>20</v>
      </c>
      <c r="E45" s="25">
        <v>0</v>
      </c>
      <c r="F45" s="25">
        <v>16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39</v>
      </c>
      <c r="O45" s="25">
        <v>0</v>
      </c>
      <c r="P45" s="25">
        <v>0</v>
      </c>
      <c r="Q45" s="25">
        <v>7</v>
      </c>
      <c r="R45" s="25">
        <v>0</v>
      </c>
      <c r="S45" s="25">
        <v>27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4">
        <v>6</v>
      </c>
      <c r="Z45" s="25">
        <v>0</v>
      </c>
      <c r="AA45" s="25">
        <v>22</v>
      </c>
      <c r="AB45" s="25">
        <v>2</v>
      </c>
      <c r="AC45" s="25">
        <v>0</v>
      </c>
      <c r="AD45" s="25">
        <v>0</v>
      </c>
      <c r="AE45" s="25">
        <v>0</v>
      </c>
      <c r="AF45" s="25">
        <v>0</v>
      </c>
      <c r="AG45" s="25">
        <v>3</v>
      </c>
      <c r="AH45" s="25">
        <v>0</v>
      </c>
      <c r="AI45" s="25">
        <v>5</v>
      </c>
      <c r="AJ45" s="25">
        <v>0</v>
      </c>
      <c r="AK45" s="26">
        <v>0</v>
      </c>
      <c r="AL45" s="16">
        <v>0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0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5">
        <v>0</v>
      </c>
      <c r="BE45" s="25">
        <v>0</v>
      </c>
      <c r="BF45" s="24">
        <v>0</v>
      </c>
      <c r="BG45" s="24">
        <f t="shared" si="1"/>
        <v>148</v>
      </c>
    </row>
    <row r="46" spans="1:59" x14ac:dyDescent="0.35">
      <c r="A46" s="60" t="s">
        <v>81</v>
      </c>
      <c r="B46" s="25">
        <v>0</v>
      </c>
      <c r="C46" s="25">
        <v>4</v>
      </c>
      <c r="D46" s="25">
        <v>0</v>
      </c>
      <c r="E46" s="25">
        <v>0</v>
      </c>
      <c r="F46" s="25">
        <v>9</v>
      </c>
      <c r="G46" s="25">
        <v>0</v>
      </c>
      <c r="H46" s="25">
        <v>21</v>
      </c>
      <c r="I46" s="25">
        <v>0</v>
      </c>
      <c r="J46" s="25">
        <v>0</v>
      </c>
      <c r="K46" s="25">
        <v>0</v>
      </c>
      <c r="L46" s="25">
        <v>0</v>
      </c>
      <c r="M46" s="25">
        <v>1</v>
      </c>
      <c r="N46" s="25">
        <v>19</v>
      </c>
      <c r="O46" s="25">
        <v>0</v>
      </c>
      <c r="P46" s="25">
        <v>0</v>
      </c>
      <c r="Q46" s="25">
        <v>7</v>
      </c>
      <c r="R46" s="25">
        <v>0</v>
      </c>
      <c r="S46" s="25">
        <v>0</v>
      </c>
      <c r="T46" s="25">
        <v>0</v>
      </c>
      <c r="U46" s="25">
        <v>11</v>
      </c>
      <c r="V46" s="25">
        <v>0</v>
      </c>
      <c r="W46" s="25">
        <v>0</v>
      </c>
      <c r="X46" s="25">
        <v>0</v>
      </c>
      <c r="Y46" s="24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6">
        <v>0</v>
      </c>
      <c r="AL46" s="16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5">
        <v>0</v>
      </c>
      <c r="AT46" s="25">
        <v>0</v>
      </c>
      <c r="AU46" s="25">
        <v>0</v>
      </c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5">
        <v>0</v>
      </c>
      <c r="BC46" s="25">
        <v>0</v>
      </c>
      <c r="BD46" s="25">
        <v>0</v>
      </c>
      <c r="BE46" s="25">
        <v>0</v>
      </c>
      <c r="BF46" s="24">
        <v>0</v>
      </c>
      <c r="BG46" s="24">
        <f t="shared" si="1"/>
        <v>72</v>
      </c>
    </row>
    <row r="47" spans="1:59" x14ac:dyDescent="0.35">
      <c r="A47" s="60" t="s">
        <v>82</v>
      </c>
      <c r="B47" s="25">
        <v>0</v>
      </c>
      <c r="C47" s="25">
        <v>6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15</v>
      </c>
      <c r="R47" s="25">
        <v>0</v>
      </c>
      <c r="S47" s="25">
        <v>3</v>
      </c>
      <c r="T47" s="25">
        <v>0</v>
      </c>
      <c r="U47" s="25">
        <v>0</v>
      </c>
      <c r="V47" s="25">
        <v>0</v>
      </c>
      <c r="W47" s="25">
        <v>0</v>
      </c>
      <c r="X47" s="25">
        <v>5</v>
      </c>
      <c r="Y47" s="24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 s="25">
        <v>0</v>
      </c>
      <c r="AK47" s="26">
        <v>0</v>
      </c>
      <c r="AL47" s="16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5">
        <v>0</v>
      </c>
      <c r="BE47" s="25">
        <v>0</v>
      </c>
      <c r="BF47" s="24">
        <v>0</v>
      </c>
      <c r="BG47" s="24">
        <f t="shared" si="1"/>
        <v>29</v>
      </c>
    </row>
    <row r="48" spans="1:59" x14ac:dyDescent="0.35">
      <c r="A48" s="60" t="s">
        <v>83</v>
      </c>
      <c r="B48" s="25">
        <v>0</v>
      </c>
      <c r="C48" s="25">
        <v>6</v>
      </c>
      <c r="D48" s="25">
        <v>7</v>
      </c>
      <c r="E48" s="25">
        <v>0</v>
      </c>
      <c r="F48" s="25">
        <v>7</v>
      </c>
      <c r="G48" s="25">
        <v>0</v>
      </c>
      <c r="H48" s="25">
        <v>0</v>
      </c>
      <c r="I48" s="25">
        <v>3</v>
      </c>
      <c r="J48" s="25">
        <v>0</v>
      </c>
      <c r="K48" s="25">
        <v>1</v>
      </c>
      <c r="L48" s="25">
        <v>0</v>
      </c>
      <c r="M48" s="25">
        <v>0</v>
      </c>
      <c r="N48" s="25">
        <v>4</v>
      </c>
      <c r="O48" s="25">
        <v>0</v>
      </c>
      <c r="P48" s="25">
        <v>7</v>
      </c>
      <c r="Q48" s="25">
        <v>6</v>
      </c>
      <c r="R48" s="25">
        <v>0</v>
      </c>
      <c r="S48" s="25">
        <v>4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4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2</v>
      </c>
      <c r="AK48" s="26">
        <v>0</v>
      </c>
      <c r="AL48" s="16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4">
        <v>0</v>
      </c>
      <c r="BG48" s="24">
        <f t="shared" si="1"/>
        <v>47</v>
      </c>
    </row>
    <row r="49" spans="1:59" x14ac:dyDescent="0.35">
      <c r="A49" s="60" t="s">
        <v>84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11</v>
      </c>
      <c r="R49" s="25">
        <v>0</v>
      </c>
      <c r="S49" s="25">
        <v>1</v>
      </c>
      <c r="T49" s="25">
        <v>0</v>
      </c>
      <c r="U49" s="25">
        <v>0</v>
      </c>
      <c r="V49" s="25">
        <v>0</v>
      </c>
      <c r="W49" s="25">
        <v>0</v>
      </c>
      <c r="X49" s="25">
        <v>5</v>
      </c>
      <c r="Y49" s="24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6">
        <v>0</v>
      </c>
      <c r="AL49" s="16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0</v>
      </c>
      <c r="AS49" s="25">
        <v>0</v>
      </c>
      <c r="AT49" s="25">
        <v>0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5">
        <v>0</v>
      </c>
      <c r="BE49" s="25">
        <v>0</v>
      </c>
      <c r="BF49" s="24">
        <v>0</v>
      </c>
      <c r="BG49" s="24">
        <f t="shared" si="1"/>
        <v>17</v>
      </c>
    </row>
    <row r="50" spans="1:59" x14ac:dyDescent="0.35">
      <c r="A50" s="60" t="s">
        <v>85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22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4</v>
      </c>
      <c r="R50" s="25">
        <v>0</v>
      </c>
      <c r="S50" s="25">
        <v>0</v>
      </c>
      <c r="T50" s="25">
        <v>0</v>
      </c>
      <c r="U50" s="25">
        <v>12</v>
      </c>
      <c r="V50" s="25">
        <v>0</v>
      </c>
      <c r="W50" s="25">
        <v>0</v>
      </c>
      <c r="X50" s="25">
        <v>0</v>
      </c>
      <c r="Y50" s="24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6">
        <v>0</v>
      </c>
      <c r="AL50" s="16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0</v>
      </c>
      <c r="BA50" s="25">
        <v>0</v>
      </c>
      <c r="BB50" s="25">
        <v>0</v>
      </c>
      <c r="BC50" s="25">
        <v>0</v>
      </c>
      <c r="BD50" s="25">
        <v>0</v>
      </c>
      <c r="BE50" s="25">
        <v>0</v>
      </c>
      <c r="BF50" s="24">
        <v>0</v>
      </c>
      <c r="BG50" s="24">
        <f t="shared" si="1"/>
        <v>38</v>
      </c>
    </row>
    <row r="51" spans="1:59" x14ac:dyDescent="0.35">
      <c r="A51" s="60" t="s">
        <v>86</v>
      </c>
      <c r="B51" s="25">
        <v>0</v>
      </c>
      <c r="C51" s="25">
        <v>12</v>
      </c>
      <c r="D51" s="25">
        <v>0</v>
      </c>
      <c r="E51" s="25">
        <v>0</v>
      </c>
      <c r="F51" s="25">
        <v>3</v>
      </c>
      <c r="G51" s="25">
        <v>0</v>
      </c>
      <c r="H51" s="25">
        <v>0</v>
      </c>
      <c r="I51" s="25">
        <v>0</v>
      </c>
      <c r="J51" s="25">
        <v>4</v>
      </c>
      <c r="K51" s="25">
        <v>17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10</v>
      </c>
      <c r="R51" s="25">
        <v>0</v>
      </c>
      <c r="S51" s="25">
        <v>12</v>
      </c>
      <c r="T51" s="25">
        <v>0</v>
      </c>
      <c r="U51" s="25">
        <v>0</v>
      </c>
      <c r="V51" s="25">
        <v>1</v>
      </c>
      <c r="W51" s="25">
        <v>0</v>
      </c>
      <c r="X51" s="25">
        <v>0</v>
      </c>
      <c r="Y51" s="24">
        <v>0</v>
      </c>
      <c r="Z51" s="25">
        <v>0</v>
      </c>
      <c r="AA51" s="25">
        <v>0</v>
      </c>
      <c r="AB51" s="25">
        <v>3</v>
      </c>
      <c r="AC51" s="25">
        <v>0</v>
      </c>
      <c r="AD51" s="25">
        <v>0</v>
      </c>
      <c r="AE51" s="25">
        <v>0</v>
      </c>
      <c r="AF51" s="25">
        <v>5</v>
      </c>
      <c r="AG51" s="25">
        <v>0</v>
      </c>
      <c r="AH51" s="25">
        <v>0</v>
      </c>
      <c r="AI51" s="25">
        <v>6</v>
      </c>
      <c r="AJ51" s="25">
        <v>0</v>
      </c>
      <c r="AK51" s="26">
        <v>0</v>
      </c>
      <c r="AL51" s="16">
        <v>0</v>
      </c>
      <c r="AM51" s="25">
        <v>0</v>
      </c>
      <c r="AN51" s="25">
        <v>0</v>
      </c>
      <c r="AO51" s="25">
        <v>0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v>0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5">
        <v>0</v>
      </c>
      <c r="BE51" s="25">
        <v>0</v>
      </c>
      <c r="BF51" s="24">
        <v>0</v>
      </c>
      <c r="BG51" s="24">
        <f t="shared" si="1"/>
        <v>73</v>
      </c>
    </row>
    <row r="52" spans="1:59" x14ac:dyDescent="0.35">
      <c r="A52" s="60" t="s">
        <v>87</v>
      </c>
      <c r="B52" s="25">
        <v>0</v>
      </c>
      <c r="C52" s="25">
        <v>0</v>
      </c>
      <c r="D52" s="25">
        <v>11</v>
      </c>
      <c r="E52" s="25">
        <v>0</v>
      </c>
      <c r="F52" s="25">
        <v>2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2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59</v>
      </c>
      <c r="X52" s="25">
        <v>0</v>
      </c>
      <c r="Y52" s="24">
        <v>0</v>
      </c>
      <c r="Z52" s="25">
        <v>0</v>
      </c>
      <c r="AA52" s="25">
        <v>1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2</v>
      </c>
      <c r="AJ52" s="25">
        <v>0</v>
      </c>
      <c r="AK52" s="26">
        <v>0</v>
      </c>
      <c r="AL52" s="16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5">
        <v>0</v>
      </c>
      <c r="BE52" s="25">
        <v>0</v>
      </c>
      <c r="BF52" s="24">
        <v>0</v>
      </c>
      <c r="BG52" s="24">
        <f t="shared" si="1"/>
        <v>77</v>
      </c>
    </row>
    <row r="53" spans="1:59" ht="16.5" customHeight="1" x14ac:dyDescent="0.35">
      <c r="A53" s="60" t="s">
        <v>88</v>
      </c>
      <c r="B53" s="25">
        <v>0</v>
      </c>
      <c r="C53" s="25">
        <v>20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2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67</v>
      </c>
      <c r="X53" s="25">
        <v>0</v>
      </c>
      <c r="Y53" s="24">
        <v>0</v>
      </c>
      <c r="Z53" s="25">
        <v>0</v>
      </c>
      <c r="AA53" s="25">
        <v>1</v>
      </c>
      <c r="AB53" s="25">
        <v>0</v>
      </c>
      <c r="AC53" s="25">
        <v>0</v>
      </c>
      <c r="AD53" s="25">
        <v>2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6">
        <v>0</v>
      </c>
      <c r="AL53" s="16">
        <v>0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5">
        <v>0</v>
      </c>
      <c r="BE53" s="25">
        <v>0</v>
      </c>
      <c r="BF53" s="24">
        <v>0</v>
      </c>
      <c r="BG53" s="24">
        <f t="shared" si="1"/>
        <v>92</v>
      </c>
    </row>
    <row r="54" spans="1:59" ht="16.5" customHeight="1" x14ac:dyDescent="0.35">
      <c r="A54" s="60" t="s">
        <v>96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1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1</v>
      </c>
      <c r="V54" s="25">
        <v>0</v>
      </c>
      <c r="W54" s="25">
        <v>0</v>
      </c>
      <c r="X54" s="25">
        <v>0</v>
      </c>
      <c r="Y54" s="24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6">
        <v>0</v>
      </c>
      <c r="AL54" s="16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v>0</v>
      </c>
      <c r="BE54" s="25">
        <v>0</v>
      </c>
      <c r="BF54" s="24">
        <v>0</v>
      </c>
      <c r="BG54" s="24">
        <f t="shared" si="1"/>
        <v>2</v>
      </c>
    </row>
    <row r="55" spans="1:59" ht="16.5" customHeight="1" x14ac:dyDescent="0.35">
      <c r="A55" s="60" t="s">
        <v>98</v>
      </c>
      <c r="B55" s="25">
        <v>0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6</v>
      </c>
      <c r="X55" s="25">
        <v>0</v>
      </c>
      <c r="Y55" s="24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>
        <v>0</v>
      </c>
      <c r="AK55" s="26">
        <v>0</v>
      </c>
      <c r="AL55" s="16">
        <v>0</v>
      </c>
      <c r="AM55" s="25">
        <v>0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5">
        <v>0</v>
      </c>
      <c r="BC55" s="25">
        <v>0</v>
      </c>
      <c r="BD55" s="25">
        <v>0</v>
      </c>
      <c r="BE55" s="25">
        <v>0</v>
      </c>
      <c r="BF55" s="24">
        <v>0</v>
      </c>
      <c r="BG55" s="24">
        <f t="shared" si="1"/>
        <v>6</v>
      </c>
    </row>
    <row r="56" spans="1:59" ht="16.5" customHeight="1" x14ac:dyDescent="0.35">
      <c r="A56" s="60" t="s">
        <v>99</v>
      </c>
      <c r="B56" s="25">
        <v>0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17</v>
      </c>
      <c r="X56" s="25">
        <v>0</v>
      </c>
      <c r="Y56" s="24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6">
        <v>0</v>
      </c>
      <c r="AL56" s="16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5">
        <v>0</v>
      </c>
      <c r="BE56" s="25">
        <v>0</v>
      </c>
      <c r="BF56" s="24">
        <v>0</v>
      </c>
      <c r="BG56" s="24">
        <f t="shared" si="1"/>
        <v>17</v>
      </c>
    </row>
    <row r="57" spans="1:59" ht="16.5" customHeight="1" x14ac:dyDescent="0.35">
      <c r="A57" s="60" t="s">
        <v>100</v>
      </c>
      <c r="B57" s="25">
        <v>0</v>
      </c>
      <c r="C57" s="25">
        <v>3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25">
        <v>0</v>
      </c>
      <c r="W57" s="25">
        <v>33</v>
      </c>
      <c r="X57" s="25">
        <v>0</v>
      </c>
      <c r="Y57" s="24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0</v>
      </c>
      <c r="AK57" s="26">
        <v>0</v>
      </c>
      <c r="AL57" s="16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0</v>
      </c>
      <c r="AR57" s="25">
        <v>0</v>
      </c>
      <c r="AS57" s="25">
        <v>0</v>
      </c>
      <c r="AT57" s="25">
        <v>0</v>
      </c>
      <c r="AU57" s="25">
        <v>0</v>
      </c>
      <c r="AV57" s="25">
        <v>0</v>
      </c>
      <c r="AW57" s="25">
        <v>0</v>
      </c>
      <c r="AX57" s="25">
        <v>0</v>
      </c>
      <c r="AY57" s="25">
        <v>0</v>
      </c>
      <c r="AZ57" s="25">
        <v>0</v>
      </c>
      <c r="BA57" s="25">
        <v>0</v>
      </c>
      <c r="BB57" s="25">
        <v>0</v>
      </c>
      <c r="BC57" s="25">
        <v>0</v>
      </c>
      <c r="BD57" s="25">
        <v>0</v>
      </c>
      <c r="BE57" s="25">
        <v>0</v>
      </c>
      <c r="BF57" s="24">
        <v>0</v>
      </c>
      <c r="BG57" s="24">
        <f t="shared" si="1"/>
        <v>36</v>
      </c>
    </row>
    <row r="58" spans="1:59" ht="16.5" customHeight="1" x14ac:dyDescent="0.35">
      <c r="A58" s="60" t="s">
        <v>101</v>
      </c>
      <c r="B58" s="25">
        <v>0</v>
      </c>
      <c r="C58" s="25">
        <v>6</v>
      </c>
      <c r="D58" s="25">
        <v>7</v>
      </c>
      <c r="E58" s="25">
        <v>0</v>
      </c>
      <c r="F58" s="25">
        <v>7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16</v>
      </c>
      <c r="R58" s="25">
        <v>0</v>
      </c>
      <c r="S58" s="25">
        <v>10</v>
      </c>
      <c r="T58" s="25">
        <v>0</v>
      </c>
      <c r="U58" s="25">
        <v>0</v>
      </c>
      <c r="V58" s="25">
        <v>0</v>
      </c>
      <c r="W58" s="25">
        <v>3</v>
      </c>
      <c r="X58" s="25">
        <v>0</v>
      </c>
      <c r="Y58" s="24">
        <v>7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6">
        <v>0</v>
      </c>
      <c r="AL58" s="16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v>0</v>
      </c>
      <c r="BF58" s="24">
        <v>0</v>
      </c>
      <c r="BG58" s="24">
        <f t="shared" si="1"/>
        <v>56</v>
      </c>
    </row>
    <row r="59" spans="1:59" ht="16.5" customHeight="1" x14ac:dyDescent="0.35">
      <c r="A59" s="60" t="s">
        <v>102</v>
      </c>
      <c r="B59" s="25">
        <v>0</v>
      </c>
      <c r="C59" s="25">
        <v>10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13</v>
      </c>
      <c r="O59" s="25">
        <v>0</v>
      </c>
      <c r="P59" s="25">
        <v>0</v>
      </c>
      <c r="Q59" s="25">
        <v>0</v>
      </c>
      <c r="R59" s="25">
        <v>28</v>
      </c>
      <c r="S59" s="25">
        <v>2</v>
      </c>
      <c r="T59" s="25">
        <v>0</v>
      </c>
      <c r="U59" s="25">
        <v>0</v>
      </c>
      <c r="V59" s="25">
        <v>0</v>
      </c>
      <c r="W59" s="25">
        <v>71</v>
      </c>
      <c r="X59" s="25">
        <v>0</v>
      </c>
      <c r="Y59" s="24">
        <v>4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0</v>
      </c>
      <c r="AH59" s="25">
        <v>0</v>
      </c>
      <c r="AI59" s="25">
        <v>0</v>
      </c>
      <c r="AJ59" s="25">
        <v>0</v>
      </c>
      <c r="AK59" s="26">
        <v>0</v>
      </c>
      <c r="AL59" s="16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5">
        <v>0</v>
      </c>
      <c r="AW59" s="25">
        <v>0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5">
        <v>0</v>
      </c>
      <c r="BE59" s="25">
        <v>0</v>
      </c>
      <c r="BF59" s="24">
        <v>0</v>
      </c>
      <c r="BG59" s="24">
        <f t="shared" si="1"/>
        <v>128</v>
      </c>
    </row>
    <row r="60" spans="1:59" ht="16.5" customHeight="1" x14ac:dyDescent="0.35">
      <c r="A60" s="60" t="s">
        <v>103</v>
      </c>
      <c r="B60" s="25">
        <v>0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2</v>
      </c>
      <c r="R60" s="25">
        <v>52</v>
      </c>
      <c r="S60" s="25">
        <v>1</v>
      </c>
      <c r="T60" s="25">
        <v>0</v>
      </c>
      <c r="U60" s="25">
        <v>0</v>
      </c>
      <c r="V60" s="25">
        <v>0</v>
      </c>
      <c r="W60" s="25">
        <v>15</v>
      </c>
      <c r="X60" s="25">
        <v>0</v>
      </c>
      <c r="Y60" s="24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6">
        <v>0</v>
      </c>
      <c r="AL60" s="16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4">
        <v>0</v>
      </c>
      <c r="BG60" s="24">
        <f t="shared" si="1"/>
        <v>70</v>
      </c>
    </row>
    <row r="61" spans="1:59" ht="16.5" customHeight="1" x14ac:dyDescent="0.35">
      <c r="A61" s="60" t="s">
        <v>104</v>
      </c>
      <c r="B61" s="25">
        <v>0</v>
      </c>
      <c r="C61" s="25">
        <v>0</v>
      </c>
      <c r="D61" s="25">
        <v>0</v>
      </c>
      <c r="E61" s="25">
        <v>22</v>
      </c>
      <c r="F61" s="25">
        <v>8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11</v>
      </c>
      <c r="R61" s="25">
        <v>35</v>
      </c>
      <c r="S61" s="25">
        <v>0</v>
      </c>
      <c r="T61" s="25">
        <v>0</v>
      </c>
      <c r="U61" s="25">
        <v>0</v>
      </c>
      <c r="V61" s="25">
        <v>0</v>
      </c>
      <c r="W61" s="25">
        <v>19</v>
      </c>
      <c r="X61" s="25">
        <v>0</v>
      </c>
      <c r="Y61" s="24">
        <v>0</v>
      </c>
      <c r="Z61" s="25">
        <v>0</v>
      </c>
      <c r="AA61" s="25">
        <v>1</v>
      </c>
      <c r="AB61" s="25">
        <v>2</v>
      </c>
      <c r="AC61" s="25">
        <v>0</v>
      </c>
      <c r="AD61" s="25">
        <v>2</v>
      </c>
      <c r="AE61" s="25">
        <v>0</v>
      </c>
      <c r="AF61" s="25">
        <v>0</v>
      </c>
      <c r="AG61" s="25">
        <v>2</v>
      </c>
      <c r="AH61" s="25">
        <v>0</v>
      </c>
      <c r="AI61" s="25">
        <v>4</v>
      </c>
      <c r="AJ61" s="25">
        <v>1</v>
      </c>
      <c r="AK61" s="26">
        <v>0</v>
      </c>
      <c r="AL61" s="16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0</v>
      </c>
      <c r="AY61" s="25">
        <v>0</v>
      </c>
      <c r="AZ61" s="25">
        <v>0</v>
      </c>
      <c r="BA61" s="25">
        <v>0</v>
      </c>
      <c r="BB61" s="25">
        <v>0</v>
      </c>
      <c r="BC61" s="25">
        <v>0</v>
      </c>
      <c r="BD61" s="25">
        <v>0</v>
      </c>
      <c r="BE61" s="25">
        <v>0</v>
      </c>
      <c r="BF61" s="24">
        <v>0</v>
      </c>
      <c r="BG61" s="24">
        <f t="shared" si="1"/>
        <v>107</v>
      </c>
    </row>
    <row r="62" spans="1:59" ht="16.5" customHeight="1" x14ac:dyDescent="0.35">
      <c r="A62" s="60" t="s">
        <v>105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11</v>
      </c>
      <c r="R62" s="25">
        <v>43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4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6">
        <v>0</v>
      </c>
      <c r="AL62" s="16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U62" s="25">
        <v>0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5">
        <v>0</v>
      </c>
      <c r="BE62" s="25">
        <v>0</v>
      </c>
      <c r="BF62" s="24">
        <v>0</v>
      </c>
      <c r="BG62" s="24">
        <f t="shared" si="1"/>
        <v>54</v>
      </c>
    </row>
    <row r="63" spans="1:59" ht="16.5" customHeight="1" x14ac:dyDescent="0.35">
      <c r="A63" s="60" t="s">
        <v>106</v>
      </c>
      <c r="B63" s="25">
        <v>0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1</v>
      </c>
      <c r="X63" s="25">
        <v>0</v>
      </c>
      <c r="Y63" s="24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6">
        <v>0</v>
      </c>
      <c r="AL63" s="16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0</v>
      </c>
      <c r="AS63" s="25">
        <v>0</v>
      </c>
      <c r="AT63" s="25">
        <v>0</v>
      </c>
      <c r="AU63" s="25">
        <v>0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v>0</v>
      </c>
      <c r="BE63" s="25">
        <v>0</v>
      </c>
      <c r="BF63" s="24">
        <v>0</v>
      </c>
      <c r="BG63" s="24">
        <f t="shared" si="1"/>
        <v>1</v>
      </c>
    </row>
    <row r="64" spans="1:59" ht="16.5" customHeight="1" x14ac:dyDescent="0.35">
      <c r="A64" s="60" t="s">
        <v>107</v>
      </c>
      <c r="B64" s="25">
        <v>0</v>
      </c>
      <c r="C64" s="25">
        <v>0</v>
      </c>
      <c r="D64" s="25">
        <v>0</v>
      </c>
      <c r="E64" s="25">
        <v>23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13</v>
      </c>
      <c r="T64" s="25">
        <v>0</v>
      </c>
      <c r="U64" s="25">
        <v>0</v>
      </c>
      <c r="V64" s="25">
        <v>0</v>
      </c>
      <c r="W64" s="25">
        <v>40</v>
      </c>
      <c r="X64" s="25">
        <v>0</v>
      </c>
      <c r="Y64" s="24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 s="25">
        <v>0</v>
      </c>
      <c r="AK64" s="26">
        <v>0</v>
      </c>
      <c r="AL64" s="16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v>0</v>
      </c>
      <c r="BE64" s="25">
        <v>0</v>
      </c>
      <c r="BF64" s="24">
        <v>0</v>
      </c>
      <c r="BG64" s="24">
        <f t="shared" si="1"/>
        <v>76</v>
      </c>
    </row>
    <row r="65" spans="1:59" ht="16.5" customHeight="1" x14ac:dyDescent="0.35">
      <c r="A65" s="60" t="s">
        <v>108</v>
      </c>
      <c r="B65" s="25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6</v>
      </c>
      <c r="X65" s="25">
        <v>0</v>
      </c>
      <c r="Y65" s="24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6">
        <v>0</v>
      </c>
      <c r="AL65" s="16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0</v>
      </c>
      <c r="AU65" s="25">
        <v>0</v>
      </c>
      <c r="AV65" s="25">
        <v>0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5">
        <v>0</v>
      </c>
      <c r="BE65" s="25">
        <v>0</v>
      </c>
      <c r="BF65" s="24">
        <v>0</v>
      </c>
      <c r="BG65" s="24">
        <f t="shared" si="1"/>
        <v>6</v>
      </c>
    </row>
    <row r="66" spans="1:59" ht="16.5" customHeight="1" x14ac:dyDescent="0.35">
      <c r="A66" s="60" t="s">
        <v>109</v>
      </c>
      <c r="B66" s="25">
        <v>0</v>
      </c>
      <c r="C66" s="25">
        <v>11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25</v>
      </c>
      <c r="R66" s="25">
        <v>41</v>
      </c>
      <c r="S66" s="25">
        <v>4</v>
      </c>
      <c r="T66" s="25">
        <v>0</v>
      </c>
      <c r="U66" s="25">
        <v>0</v>
      </c>
      <c r="V66" s="25">
        <v>0</v>
      </c>
      <c r="W66" s="25">
        <v>4</v>
      </c>
      <c r="X66" s="25">
        <v>0</v>
      </c>
      <c r="Y66" s="24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6">
        <v>0</v>
      </c>
      <c r="AL66" s="16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5">
        <v>0</v>
      </c>
      <c r="BE66" s="25">
        <v>0</v>
      </c>
      <c r="BF66" s="24">
        <v>0</v>
      </c>
      <c r="BG66" s="24">
        <f t="shared" si="1"/>
        <v>85</v>
      </c>
    </row>
    <row r="67" spans="1:59" ht="16.5" customHeight="1" x14ac:dyDescent="0.35">
      <c r="A67" s="60" t="s">
        <v>110</v>
      </c>
      <c r="B67" s="25">
        <v>0</v>
      </c>
      <c r="C67" s="25">
        <v>11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9</v>
      </c>
      <c r="M67" s="25">
        <v>3</v>
      </c>
      <c r="N67" s="25">
        <v>0</v>
      </c>
      <c r="O67" s="25">
        <v>0</v>
      </c>
      <c r="P67" s="25">
        <v>0</v>
      </c>
      <c r="Q67" s="25">
        <v>0</v>
      </c>
      <c r="R67" s="25">
        <v>15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4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6">
        <v>0</v>
      </c>
      <c r="AL67" s="16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5">
        <v>0</v>
      </c>
      <c r="BE67" s="25">
        <v>0</v>
      </c>
      <c r="BF67" s="24">
        <v>0</v>
      </c>
      <c r="BG67" s="24">
        <f t="shared" si="1"/>
        <v>38</v>
      </c>
    </row>
    <row r="68" spans="1:59" ht="16.5" customHeight="1" x14ac:dyDescent="0.35">
      <c r="A68" s="60" t="s">
        <v>111</v>
      </c>
      <c r="B68" s="25">
        <v>0</v>
      </c>
      <c r="C68" s="25">
        <v>26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13</v>
      </c>
      <c r="O68" s="25">
        <v>0</v>
      </c>
      <c r="P68" s="25">
        <v>0</v>
      </c>
      <c r="Q68" s="25">
        <v>0</v>
      </c>
      <c r="R68" s="25">
        <v>10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4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6">
        <v>0</v>
      </c>
      <c r="AL68" s="16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4">
        <v>0</v>
      </c>
      <c r="BG68" s="24">
        <f t="shared" si="1"/>
        <v>49</v>
      </c>
    </row>
    <row r="69" spans="1:59" ht="16.5" customHeight="1" x14ac:dyDescent="0.35">
      <c r="A69" s="60" t="s">
        <v>112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4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6">
        <v>0</v>
      </c>
      <c r="AL69" s="16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0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v>0</v>
      </c>
      <c r="BF69" s="24">
        <v>0</v>
      </c>
      <c r="BG69" s="24">
        <f t="shared" si="1"/>
        <v>0</v>
      </c>
    </row>
    <row r="70" spans="1:59" ht="16.5" customHeight="1" x14ac:dyDescent="0.35">
      <c r="A70" s="60" t="s">
        <v>114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4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6">
        <v>0</v>
      </c>
      <c r="AL70" s="16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0</v>
      </c>
      <c r="AY70" s="25">
        <v>0</v>
      </c>
      <c r="AZ70" s="25">
        <v>0</v>
      </c>
      <c r="BA70" s="25">
        <v>0</v>
      </c>
      <c r="BB70" s="25">
        <v>0</v>
      </c>
      <c r="BC70" s="25">
        <v>0</v>
      </c>
      <c r="BD70" s="25">
        <v>0</v>
      </c>
      <c r="BE70" s="25">
        <v>0</v>
      </c>
      <c r="BF70" s="24">
        <v>0</v>
      </c>
      <c r="BG70" s="24">
        <f t="shared" si="1"/>
        <v>0</v>
      </c>
    </row>
    <row r="71" spans="1:59" ht="16.5" customHeight="1" x14ac:dyDescent="0.35">
      <c r="A71" s="64" t="s">
        <v>115</v>
      </c>
      <c r="B71" s="25">
        <v>0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7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4">
        <v>12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0</v>
      </c>
      <c r="AJ71" s="25">
        <v>0</v>
      </c>
      <c r="AK71" s="26">
        <v>0</v>
      </c>
      <c r="AL71" s="16">
        <v>0</v>
      </c>
      <c r="AM71" s="25">
        <v>0</v>
      </c>
      <c r="AN71" s="25">
        <v>0</v>
      </c>
      <c r="AO71" s="25">
        <v>0</v>
      </c>
      <c r="AP71" s="25">
        <v>0</v>
      </c>
      <c r="AQ71" s="25">
        <v>0</v>
      </c>
      <c r="AR71" s="25">
        <v>0</v>
      </c>
      <c r="AS71" s="25">
        <v>0</v>
      </c>
      <c r="AT71" s="25">
        <v>0</v>
      </c>
      <c r="AU71" s="25">
        <v>0</v>
      </c>
      <c r="AV71" s="25">
        <v>0</v>
      </c>
      <c r="AW71" s="25">
        <v>0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5">
        <v>0</v>
      </c>
      <c r="BE71" s="25">
        <v>0</v>
      </c>
      <c r="BF71" s="24">
        <v>0</v>
      </c>
      <c r="BG71" s="24">
        <f t="shared" ref="BG71:BG134" si="2">SUM(B71:BF71)</f>
        <v>19</v>
      </c>
    </row>
    <row r="72" spans="1:59" ht="16.5" customHeight="1" x14ac:dyDescent="0.35">
      <c r="A72" s="59" t="s">
        <v>116</v>
      </c>
      <c r="B72" s="25">
        <v>0</v>
      </c>
      <c r="C72" s="25">
        <v>27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8</v>
      </c>
      <c r="O72" s="25">
        <v>0</v>
      </c>
      <c r="P72" s="25">
        <v>0</v>
      </c>
      <c r="Q72" s="25">
        <v>0</v>
      </c>
      <c r="R72" s="25">
        <v>41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4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6">
        <v>0</v>
      </c>
      <c r="AL72" s="16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5">
        <v>0</v>
      </c>
      <c r="BE72" s="25">
        <v>0</v>
      </c>
      <c r="BF72" s="24">
        <v>0</v>
      </c>
      <c r="BG72" s="24">
        <f t="shared" si="2"/>
        <v>76</v>
      </c>
    </row>
    <row r="73" spans="1:59" ht="16.5" customHeight="1" x14ac:dyDescent="0.35">
      <c r="A73" s="59" t="s">
        <v>117</v>
      </c>
      <c r="B73" s="25">
        <v>1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18</v>
      </c>
      <c r="M73" s="25">
        <v>0</v>
      </c>
      <c r="N73" s="25">
        <v>24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58</v>
      </c>
      <c r="X73" s="25">
        <v>0</v>
      </c>
      <c r="Y73" s="24">
        <v>1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 s="25">
        <v>0</v>
      </c>
      <c r="AK73" s="26">
        <v>0</v>
      </c>
      <c r="AL73" s="16">
        <v>0</v>
      </c>
      <c r="AM73" s="25">
        <v>1</v>
      </c>
      <c r="AN73" s="25">
        <v>0</v>
      </c>
      <c r="AO73" s="25">
        <v>1</v>
      </c>
      <c r="AP73" s="25">
        <v>2</v>
      </c>
      <c r="AQ73" s="25">
        <v>0</v>
      </c>
      <c r="AR73" s="25">
        <v>2</v>
      </c>
      <c r="AS73" s="25">
        <v>3</v>
      </c>
      <c r="AT73" s="25">
        <v>0</v>
      </c>
      <c r="AU73" s="25">
        <v>1</v>
      </c>
      <c r="AV73" s="25">
        <v>1</v>
      </c>
      <c r="AW73" s="25">
        <v>0</v>
      </c>
      <c r="AX73" s="25">
        <v>2</v>
      </c>
      <c r="AY73" s="25">
        <v>1</v>
      </c>
      <c r="AZ73" s="25">
        <v>1</v>
      </c>
      <c r="BA73" s="25">
        <v>10</v>
      </c>
      <c r="BB73" s="25">
        <v>1</v>
      </c>
      <c r="BC73" s="25">
        <v>1</v>
      </c>
      <c r="BD73" s="25">
        <v>0</v>
      </c>
      <c r="BE73" s="25">
        <v>2</v>
      </c>
      <c r="BF73" s="24">
        <v>0</v>
      </c>
      <c r="BG73" s="24">
        <f t="shared" si="2"/>
        <v>131</v>
      </c>
    </row>
    <row r="74" spans="1:59" ht="16.5" customHeight="1" x14ac:dyDescent="0.35">
      <c r="A74" s="59" t="s">
        <v>132</v>
      </c>
      <c r="B74" s="25">
        <v>0</v>
      </c>
      <c r="C74" s="25">
        <v>0</v>
      </c>
      <c r="D74" s="25">
        <v>10</v>
      </c>
      <c r="E74" s="25">
        <v>0</v>
      </c>
      <c r="F74" s="25">
        <v>16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13</v>
      </c>
      <c r="M74" s="25">
        <v>2</v>
      </c>
      <c r="N74" s="25">
        <v>14</v>
      </c>
      <c r="O74" s="25">
        <v>0</v>
      </c>
      <c r="P74" s="25">
        <v>0</v>
      </c>
      <c r="Q74" s="25">
        <v>25</v>
      </c>
      <c r="R74" s="25">
        <v>27</v>
      </c>
      <c r="S74" s="25">
        <v>0</v>
      </c>
      <c r="T74" s="25">
        <v>0</v>
      </c>
      <c r="U74" s="25">
        <v>0</v>
      </c>
      <c r="V74" s="25">
        <v>0</v>
      </c>
      <c r="W74" s="25">
        <v>4</v>
      </c>
      <c r="X74" s="25">
        <v>0</v>
      </c>
      <c r="Y74" s="24">
        <v>11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>
        <v>0</v>
      </c>
      <c r="AK74" s="26">
        <v>0</v>
      </c>
      <c r="AL74" s="16">
        <v>0</v>
      </c>
      <c r="AM74" s="25">
        <v>0</v>
      </c>
      <c r="AN74" s="25">
        <v>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0</v>
      </c>
      <c r="AU74" s="25">
        <v>0</v>
      </c>
      <c r="AV74" s="25">
        <v>0</v>
      </c>
      <c r="AW74" s="25">
        <v>0</v>
      </c>
      <c r="AX74" s="25">
        <v>0</v>
      </c>
      <c r="AY74" s="25">
        <v>0</v>
      </c>
      <c r="AZ74" s="25">
        <v>0</v>
      </c>
      <c r="BA74" s="25">
        <v>0</v>
      </c>
      <c r="BB74" s="25">
        <v>0</v>
      </c>
      <c r="BC74" s="25">
        <v>0</v>
      </c>
      <c r="BD74" s="25">
        <v>0</v>
      </c>
      <c r="BE74" s="25">
        <v>0</v>
      </c>
      <c r="BF74" s="24">
        <v>0</v>
      </c>
      <c r="BG74" s="24">
        <f t="shared" si="2"/>
        <v>122</v>
      </c>
    </row>
    <row r="75" spans="1:59" ht="16.5" customHeight="1" x14ac:dyDescent="0.35">
      <c r="A75" s="59" t="s">
        <v>133</v>
      </c>
      <c r="B75" s="25">
        <v>0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45</v>
      </c>
      <c r="S75" s="25">
        <v>0</v>
      </c>
      <c r="T75" s="25">
        <v>0</v>
      </c>
      <c r="U75" s="25">
        <v>0</v>
      </c>
      <c r="V75" s="25">
        <v>0</v>
      </c>
      <c r="W75" s="25">
        <v>60</v>
      </c>
      <c r="X75" s="25">
        <v>0</v>
      </c>
      <c r="Y75" s="24">
        <v>11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6">
        <v>0</v>
      </c>
      <c r="AL75" s="16">
        <v>0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5">
        <v>0</v>
      </c>
      <c r="BE75" s="25">
        <v>0</v>
      </c>
      <c r="BF75" s="24">
        <v>1</v>
      </c>
      <c r="BG75" s="24">
        <f t="shared" si="2"/>
        <v>117</v>
      </c>
    </row>
    <row r="76" spans="1:59" ht="16.5" customHeight="1" x14ac:dyDescent="0.35">
      <c r="A76" s="59" t="s">
        <v>135</v>
      </c>
      <c r="B76" s="25">
        <v>0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8</v>
      </c>
      <c r="S76" s="25">
        <v>0</v>
      </c>
      <c r="T76" s="25">
        <v>0</v>
      </c>
      <c r="U76" s="25">
        <v>0</v>
      </c>
      <c r="V76" s="25">
        <v>0</v>
      </c>
      <c r="W76" s="25">
        <v>16</v>
      </c>
      <c r="X76" s="25">
        <v>0</v>
      </c>
      <c r="Y76" s="24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6">
        <v>0</v>
      </c>
      <c r="AL76" s="16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v>0</v>
      </c>
      <c r="BE76" s="25">
        <v>0</v>
      </c>
      <c r="BF76" s="24">
        <v>0</v>
      </c>
      <c r="BG76" s="24">
        <f t="shared" si="2"/>
        <v>24</v>
      </c>
    </row>
    <row r="77" spans="1:59" ht="16.5" customHeight="1" x14ac:dyDescent="0.35">
      <c r="A77" s="59" t="s">
        <v>136</v>
      </c>
      <c r="B77" s="25">
        <v>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26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4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6">
        <v>0</v>
      </c>
      <c r="AL77" s="16">
        <v>0</v>
      </c>
      <c r="AM77" s="25">
        <v>0</v>
      </c>
      <c r="AN77" s="25">
        <v>0</v>
      </c>
      <c r="AO77" s="25">
        <v>0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0</v>
      </c>
      <c r="BD77" s="25">
        <v>0</v>
      </c>
      <c r="BE77" s="25">
        <v>0</v>
      </c>
      <c r="BF77" s="24">
        <v>0</v>
      </c>
      <c r="BG77" s="24">
        <f t="shared" si="2"/>
        <v>26</v>
      </c>
    </row>
    <row r="78" spans="1:59" ht="16.5" customHeight="1" x14ac:dyDescent="0.35">
      <c r="A78" s="59" t="s">
        <v>137</v>
      </c>
      <c r="B78" s="25">
        <v>0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24</v>
      </c>
      <c r="X78" s="25">
        <v>0</v>
      </c>
      <c r="Y78" s="24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 s="25">
        <v>0</v>
      </c>
      <c r="AK78" s="26">
        <v>0</v>
      </c>
      <c r="AL78" s="16">
        <v>0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5">
        <v>0</v>
      </c>
      <c r="BC78" s="25">
        <v>0</v>
      </c>
      <c r="BD78" s="25">
        <v>0</v>
      </c>
      <c r="BE78" s="25">
        <v>0</v>
      </c>
      <c r="BF78" s="24">
        <v>0</v>
      </c>
      <c r="BG78" s="24">
        <f t="shared" si="2"/>
        <v>24</v>
      </c>
    </row>
    <row r="79" spans="1:59" ht="16.5" customHeight="1" x14ac:dyDescent="0.35">
      <c r="A79" s="59" t="s">
        <v>138</v>
      </c>
      <c r="B79" s="25">
        <v>0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69</v>
      </c>
      <c r="S79" s="25">
        <v>9</v>
      </c>
      <c r="T79" s="25">
        <v>0</v>
      </c>
      <c r="U79" s="25">
        <v>0</v>
      </c>
      <c r="V79" s="25">
        <v>0</v>
      </c>
      <c r="W79" s="25">
        <v>17</v>
      </c>
      <c r="X79" s="25">
        <v>0</v>
      </c>
      <c r="Y79" s="24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6">
        <v>0</v>
      </c>
      <c r="AL79" s="16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v>0</v>
      </c>
      <c r="BE79" s="25">
        <v>0</v>
      </c>
      <c r="BF79" s="24">
        <v>0</v>
      </c>
      <c r="BG79" s="24">
        <f t="shared" si="2"/>
        <v>95</v>
      </c>
    </row>
    <row r="80" spans="1:59" ht="16.5" customHeight="1" x14ac:dyDescent="0.35">
      <c r="A80" s="61" t="s">
        <v>139</v>
      </c>
      <c r="B80" s="25">
        <v>0</v>
      </c>
      <c r="C80" s="25">
        <v>0</v>
      </c>
      <c r="D80" s="25">
        <v>0</v>
      </c>
      <c r="E80" s="25">
        <v>0</v>
      </c>
      <c r="F80" s="25">
        <v>3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25</v>
      </c>
      <c r="S80" s="25">
        <v>0</v>
      </c>
      <c r="T80" s="25">
        <v>0</v>
      </c>
      <c r="U80" s="25">
        <v>0</v>
      </c>
      <c r="V80" s="25">
        <v>0</v>
      </c>
      <c r="W80" s="25">
        <v>18</v>
      </c>
      <c r="X80" s="25">
        <v>0</v>
      </c>
      <c r="Y80" s="24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0</v>
      </c>
      <c r="AJ80" s="25">
        <v>0</v>
      </c>
      <c r="AK80" s="26">
        <v>0</v>
      </c>
      <c r="AL80" s="16">
        <v>0</v>
      </c>
      <c r="AM80" s="25">
        <v>0</v>
      </c>
      <c r="AN80" s="25">
        <v>0</v>
      </c>
      <c r="AO80" s="25">
        <v>0</v>
      </c>
      <c r="AP80" s="25">
        <v>0</v>
      </c>
      <c r="AQ80" s="25">
        <v>0</v>
      </c>
      <c r="AR80" s="25">
        <v>0</v>
      </c>
      <c r="AS80" s="25">
        <v>0</v>
      </c>
      <c r="AT80" s="25">
        <v>0</v>
      </c>
      <c r="AU80" s="25">
        <v>0</v>
      </c>
      <c r="AV80" s="25">
        <v>0</v>
      </c>
      <c r="AW80" s="25">
        <v>0</v>
      </c>
      <c r="AX80" s="25">
        <v>0</v>
      </c>
      <c r="AY80" s="25">
        <v>0</v>
      </c>
      <c r="AZ80" s="25">
        <v>0</v>
      </c>
      <c r="BA80" s="25">
        <v>0</v>
      </c>
      <c r="BB80" s="25">
        <v>0</v>
      </c>
      <c r="BC80" s="25">
        <v>0</v>
      </c>
      <c r="BD80" s="25">
        <v>0</v>
      </c>
      <c r="BE80" s="25">
        <v>0</v>
      </c>
      <c r="BF80" s="24">
        <v>0</v>
      </c>
      <c r="BG80" s="24">
        <f t="shared" si="2"/>
        <v>46</v>
      </c>
    </row>
    <row r="81" spans="1:59" ht="16.5" customHeight="1" x14ac:dyDescent="0.35">
      <c r="A81" s="61" t="s">
        <v>140</v>
      </c>
      <c r="B81" s="25">
        <v>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4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0</v>
      </c>
      <c r="AK81" s="26">
        <v>0</v>
      </c>
      <c r="AL81" s="16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v>0</v>
      </c>
      <c r="BE81" s="25">
        <v>0</v>
      </c>
      <c r="BF81" s="24">
        <v>0</v>
      </c>
      <c r="BG81" s="24">
        <f t="shared" si="2"/>
        <v>0</v>
      </c>
    </row>
    <row r="82" spans="1:59" s="14" customFormat="1" ht="16.5" customHeight="1" x14ac:dyDescent="0.35">
      <c r="A82" s="61" t="s">
        <v>141</v>
      </c>
      <c r="B82" s="25">
        <v>0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4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6">
        <v>0</v>
      </c>
      <c r="AL82" s="16">
        <v>0</v>
      </c>
      <c r="AM82" s="25">
        <v>0</v>
      </c>
      <c r="AN82" s="25">
        <v>0</v>
      </c>
      <c r="AO82" s="25">
        <v>0</v>
      </c>
      <c r="AP82" s="25">
        <v>0</v>
      </c>
      <c r="AQ82" s="25">
        <v>0</v>
      </c>
      <c r="AR82" s="25">
        <v>0</v>
      </c>
      <c r="AS82" s="25">
        <v>0</v>
      </c>
      <c r="AT82" s="25">
        <v>0</v>
      </c>
      <c r="AU82" s="25">
        <v>0</v>
      </c>
      <c r="AV82" s="25">
        <v>0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5">
        <v>0</v>
      </c>
      <c r="BE82" s="25">
        <v>0</v>
      </c>
      <c r="BF82" s="24">
        <v>0</v>
      </c>
      <c r="BG82" s="24">
        <f t="shared" si="2"/>
        <v>0</v>
      </c>
    </row>
    <row r="83" spans="1:59" s="14" customFormat="1" ht="16.5" customHeight="1" x14ac:dyDescent="0.35">
      <c r="A83" s="61" t="s">
        <v>142</v>
      </c>
      <c r="B83" s="25">
        <v>0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4">
        <v>0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0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6">
        <v>0</v>
      </c>
      <c r="AL83" s="16">
        <v>0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25">
        <v>0</v>
      </c>
      <c r="AU83" s="25">
        <v>0</v>
      </c>
      <c r="AV83" s="25">
        <v>0</v>
      </c>
      <c r="AW83" s="25">
        <v>0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5">
        <v>0</v>
      </c>
      <c r="BE83" s="25">
        <v>0</v>
      </c>
      <c r="BF83" s="24">
        <v>0</v>
      </c>
      <c r="BG83" s="24">
        <f t="shared" si="2"/>
        <v>0</v>
      </c>
    </row>
    <row r="84" spans="1:59" s="14" customFormat="1" ht="16.5" customHeight="1" x14ac:dyDescent="0.35">
      <c r="A84" s="61" t="s">
        <v>143</v>
      </c>
      <c r="B84" s="25">
        <v>0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4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>
        <v>0</v>
      </c>
      <c r="AK84" s="26">
        <v>2</v>
      </c>
      <c r="AL84" s="16">
        <v>2</v>
      </c>
      <c r="AM84" s="25">
        <v>0</v>
      </c>
      <c r="AN84" s="25">
        <v>1</v>
      </c>
      <c r="AO84" s="25">
        <v>0</v>
      </c>
      <c r="AP84" s="25">
        <v>3</v>
      </c>
      <c r="AQ84" s="25">
        <v>9</v>
      </c>
      <c r="AR84" s="25">
        <v>0</v>
      </c>
      <c r="AS84" s="25">
        <v>0</v>
      </c>
      <c r="AT84" s="25">
        <v>3</v>
      </c>
      <c r="AU84" s="25">
        <v>0</v>
      </c>
      <c r="AV84" s="25">
        <v>0</v>
      </c>
      <c r="AW84" s="25">
        <v>5</v>
      </c>
      <c r="AX84" s="25">
        <v>0</v>
      </c>
      <c r="AY84" s="25">
        <v>0</v>
      </c>
      <c r="AZ84" s="25">
        <v>0</v>
      </c>
      <c r="BA84" s="25">
        <v>1</v>
      </c>
      <c r="BB84" s="25">
        <v>0</v>
      </c>
      <c r="BC84" s="25">
        <v>0</v>
      </c>
      <c r="BD84" s="25">
        <v>1</v>
      </c>
      <c r="BE84" s="25">
        <v>0</v>
      </c>
      <c r="BF84" s="24">
        <v>0</v>
      </c>
      <c r="BG84" s="24">
        <f t="shared" si="2"/>
        <v>27</v>
      </c>
    </row>
    <row r="85" spans="1:59" s="14" customFormat="1" ht="16.5" customHeight="1" x14ac:dyDescent="0.35">
      <c r="A85" s="61" t="s">
        <v>152</v>
      </c>
      <c r="B85" s="25">
        <v>0</v>
      </c>
      <c r="C85" s="25">
        <v>0</v>
      </c>
      <c r="D85" s="25">
        <v>0</v>
      </c>
      <c r="E85" s="25">
        <v>20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4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  <c r="AI85" s="25">
        <v>0</v>
      </c>
      <c r="AJ85" s="25">
        <v>0</v>
      </c>
      <c r="AK85" s="26">
        <v>0</v>
      </c>
      <c r="AL85" s="16">
        <v>0</v>
      </c>
      <c r="AM85" s="25">
        <v>0</v>
      </c>
      <c r="AN85" s="25">
        <v>0</v>
      </c>
      <c r="AO85" s="25">
        <v>0</v>
      </c>
      <c r="AP85" s="25">
        <v>0</v>
      </c>
      <c r="AQ85" s="25">
        <v>0</v>
      </c>
      <c r="AR85" s="25">
        <v>0</v>
      </c>
      <c r="AS85" s="25">
        <v>0</v>
      </c>
      <c r="AT85" s="25">
        <v>0</v>
      </c>
      <c r="AU85" s="25">
        <v>0</v>
      </c>
      <c r="AV85" s="25">
        <v>0</v>
      </c>
      <c r="AW85" s="25">
        <v>0</v>
      </c>
      <c r="AX85" s="25">
        <v>0</v>
      </c>
      <c r="AY85" s="25">
        <v>0</v>
      </c>
      <c r="AZ85" s="25">
        <v>0</v>
      </c>
      <c r="BA85" s="25">
        <v>0</v>
      </c>
      <c r="BB85" s="25">
        <v>0</v>
      </c>
      <c r="BC85" s="25">
        <v>0</v>
      </c>
      <c r="BD85" s="25">
        <v>0</v>
      </c>
      <c r="BE85" s="25">
        <v>0</v>
      </c>
      <c r="BF85" s="24">
        <v>0</v>
      </c>
      <c r="BG85" s="24">
        <f t="shared" si="2"/>
        <v>20</v>
      </c>
    </row>
    <row r="86" spans="1:59" s="14" customFormat="1" ht="16.5" customHeight="1" x14ac:dyDescent="0.35">
      <c r="A86" s="61" t="s">
        <v>153</v>
      </c>
      <c r="B86" s="25">
        <v>0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49</v>
      </c>
      <c r="S86" s="25">
        <v>0</v>
      </c>
      <c r="T86" s="25">
        <v>0</v>
      </c>
      <c r="U86" s="25">
        <v>0</v>
      </c>
      <c r="V86" s="25">
        <v>0</v>
      </c>
      <c r="W86" s="25">
        <v>9</v>
      </c>
      <c r="X86" s="25">
        <v>0</v>
      </c>
      <c r="Y86" s="24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6">
        <v>0</v>
      </c>
      <c r="AL86" s="16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25">
        <v>0</v>
      </c>
      <c r="AT86" s="25">
        <v>0</v>
      </c>
      <c r="AU86" s="25">
        <v>0</v>
      </c>
      <c r="AV86" s="25">
        <v>0</v>
      </c>
      <c r="AW86" s="25">
        <v>0</v>
      </c>
      <c r="AX86" s="25">
        <v>0</v>
      </c>
      <c r="AY86" s="25">
        <v>0</v>
      </c>
      <c r="AZ86" s="25">
        <v>0</v>
      </c>
      <c r="BA86" s="25">
        <v>0</v>
      </c>
      <c r="BB86" s="25">
        <v>0</v>
      </c>
      <c r="BC86" s="25">
        <v>0</v>
      </c>
      <c r="BD86" s="25">
        <v>0</v>
      </c>
      <c r="BE86" s="25">
        <v>0</v>
      </c>
      <c r="BF86" s="24">
        <v>0</v>
      </c>
      <c r="BG86" s="24">
        <f t="shared" si="2"/>
        <v>58</v>
      </c>
    </row>
    <row r="87" spans="1:59" s="14" customFormat="1" ht="16.5" customHeight="1" x14ac:dyDescent="0.35">
      <c r="A87" s="61" t="s">
        <v>154</v>
      </c>
      <c r="B87" s="25">
        <v>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23</v>
      </c>
      <c r="S87" s="25">
        <v>0</v>
      </c>
      <c r="T87" s="25">
        <v>0</v>
      </c>
      <c r="U87" s="25">
        <v>0</v>
      </c>
      <c r="V87" s="25">
        <v>0</v>
      </c>
      <c r="W87" s="25">
        <v>3</v>
      </c>
      <c r="X87" s="25">
        <v>0</v>
      </c>
      <c r="Y87" s="24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6">
        <v>0</v>
      </c>
      <c r="AL87" s="16">
        <v>0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0</v>
      </c>
      <c r="AT87" s="25">
        <v>0</v>
      </c>
      <c r="AU87" s="25">
        <v>0</v>
      </c>
      <c r="AV87" s="25">
        <v>0</v>
      </c>
      <c r="AW87" s="25">
        <v>0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0</v>
      </c>
      <c r="BD87" s="25">
        <v>0</v>
      </c>
      <c r="BE87" s="25">
        <v>0</v>
      </c>
      <c r="BF87" s="24">
        <v>0</v>
      </c>
      <c r="BG87" s="24">
        <f t="shared" si="2"/>
        <v>26</v>
      </c>
    </row>
    <row r="88" spans="1:59" s="14" customFormat="1" ht="16.5" customHeight="1" x14ac:dyDescent="0.35">
      <c r="A88" s="61" t="s">
        <v>155</v>
      </c>
      <c r="B88" s="25">
        <v>0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4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6">
        <v>0</v>
      </c>
      <c r="AL88" s="16">
        <v>0</v>
      </c>
      <c r="AM88" s="25">
        <v>0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0</v>
      </c>
      <c r="BA88" s="25">
        <v>0</v>
      </c>
      <c r="BB88" s="25">
        <v>0</v>
      </c>
      <c r="BC88" s="25">
        <v>0</v>
      </c>
      <c r="BD88" s="25">
        <v>0</v>
      </c>
      <c r="BE88" s="25">
        <v>0</v>
      </c>
      <c r="BF88" s="24">
        <v>0</v>
      </c>
      <c r="BG88" s="24">
        <f t="shared" si="2"/>
        <v>0</v>
      </c>
    </row>
    <row r="89" spans="1:59" s="14" customFormat="1" ht="16.5" customHeight="1" x14ac:dyDescent="0.35">
      <c r="A89" s="61" t="s">
        <v>156</v>
      </c>
      <c r="B89" s="25">
        <v>0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4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6">
        <v>0</v>
      </c>
      <c r="AL89" s="16">
        <v>0</v>
      </c>
      <c r="AM89" s="25">
        <v>0</v>
      </c>
      <c r="AN89" s="25">
        <v>0</v>
      </c>
      <c r="AO89" s="25">
        <v>0</v>
      </c>
      <c r="AP89" s="25">
        <v>0</v>
      </c>
      <c r="AQ89" s="25">
        <v>0</v>
      </c>
      <c r="AR89" s="25">
        <v>0</v>
      </c>
      <c r="AS89" s="25">
        <v>0</v>
      </c>
      <c r="AT89" s="25">
        <v>0</v>
      </c>
      <c r="AU89" s="25">
        <v>0</v>
      </c>
      <c r="AV89" s="25">
        <v>0</v>
      </c>
      <c r="AW89" s="25">
        <v>0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0</v>
      </c>
      <c r="BD89" s="25">
        <v>0</v>
      </c>
      <c r="BE89" s="25">
        <v>0</v>
      </c>
      <c r="BF89" s="24">
        <v>0</v>
      </c>
      <c r="BG89" s="24">
        <f t="shared" si="2"/>
        <v>0</v>
      </c>
    </row>
    <row r="90" spans="1:59" s="14" customFormat="1" ht="16.5" customHeight="1" x14ac:dyDescent="0.35">
      <c r="A90" s="61" t="s">
        <v>157</v>
      </c>
      <c r="B90" s="25">
        <v>0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4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>
        <v>0</v>
      </c>
      <c r="AK90" s="26">
        <v>0</v>
      </c>
      <c r="AL90" s="16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0</v>
      </c>
      <c r="BD90" s="25">
        <v>0</v>
      </c>
      <c r="BE90" s="25">
        <v>0</v>
      </c>
      <c r="BF90" s="24">
        <v>0</v>
      </c>
      <c r="BG90" s="24">
        <f t="shared" si="2"/>
        <v>0</v>
      </c>
    </row>
    <row r="91" spans="1:59" s="14" customFormat="1" ht="16.5" customHeight="1" x14ac:dyDescent="0.35">
      <c r="A91" s="61" t="s">
        <v>158</v>
      </c>
      <c r="B91" s="25">
        <v>0</v>
      </c>
      <c r="C91" s="25">
        <v>17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26</v>
      </c>
      <c r="R91" s="25">
        <v>37</v>
      </c>
      <c r="S91" s="25">
        <v>1</v>
      </c>
      <c r="T91" s="25">
        <v>0</v>
      </c>
      <c r="U91" s="25">
        <v>0</v>
      </c>
      <c r="V91" s="25">
        <v>0</v>
      </c>
      <c r="W91" s="25">
        <v>28</v>
      </c>
      <c r="X91" s="25">
        <v>0</v>
      </c>
      <c r="Y91" s="24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 s="25">
        <v>0</v>
      </c>
      <c r="AK91" s="26">
        <v>0</v>
      </c>
      <c r="AL91" s="16">
        <v>0</v>
      </c>
      <c r="AM91" s="25">
        <v>0</v>
      </c>
      <c r="AN91" s="25">
        <v>0</v>
      </c>
      <c r="AO91" s="25">
        <v>0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0</v>
      </c>
      <c r="BD91" s="25">
        <v>0</v>
      </c>
      <c r="BE91" s="25">
        <v>0</v>
      </c>
      <c r="BF91" s="24">
        <v>0</v>
      </c>
      <c r="BG91" s="24">
        <f t="shared" si="2"/>
        <v>109</v>
      </c>
    </row>
    <row r="92" spans="1:59" s="14" customFormat="1" ht="16.5" customHeight="1" x14ac:dyDescent="0.35">
      <c r="A92" s="61" t="s">
        <v>159</v>
      </c>
      <c r="B92" s="25">
        <v>0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4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6">
        <v>0</v>
      </c>
      <c r="AL92" s="16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5">
        <v>0</v>
      </c>
      <c r="BE92" s="25">
        <v>0</v>
      </c>
      <c r="BF92" s="24">
        <v>0</v>
      </c>
      <c r="BG92" s="24">
        <f t="shared" si="2"/>
        <v>0</v>
      </c>
    </row>
    <row r="93" spans="1:59" s="14" customFormat="1" ht="16.5" customHeight="1" x14ac:dyDescent="0.35">
      <c r="A93" s="61" t="s">
        <v>160</v>
      </c>
      <c r="B93" s="25">
        <v>0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4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5">
        <v>0</v>
      </c>
      <c r="AK93" s="26">
        <v>0</v>
      </c>
      <c r="AL93" s="16">
        <v>0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v>0</v>
      </c>
      <c r="AV93" s="25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0</v>
      </c>
      <c r="BD93" s="25">
        <v>0</v>
      </c>
      <c r="BE93" s="25">
        <v>0</v>
      </c>
      <c r="BF93" s="24">
        <v>0</v>
      </c>
      <c r="BG93" s="24">
        <f t="shared" si="2"/>
        <v>0</v>
      </c>
    </row>
    <row r="94" spans="1:59" s="14" customFormat="1" ht="16.5" customHeight="1" x14ac:dyDescent="0.35">
      <c r="A94" s="61" t="s">
        <v>161</v>
      </c>
      <c r="B94" s="25">
        <v>0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4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6">
        <v>0</v>
      </c>
      <c r="AL94" s="16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v>0</v>
      </c>
      <c r="BE94" s="25">
        <v>0</v>
      </c>
      <c r="BF94" s="24">
        <v>0</v>
      </c>
      <c r="BG94" s="24">
        <f t="shared" si="2"/>
        <v>0</v>
      </c>
    </row>
    <row r="95" spans="1:59" s="14" customFormat="1" ht="16.5" customHeight="1" x14ac:dyDescent="0.35">
      <c r="A95" s="61" t="s">
        <v>162</v>
      </c>
      <c r="B95" s="25">
        <v>0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4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6">
        <v>0</v>
      </c>
      <c r="AL95" s="16">
        <v>0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v>0</v>
      </c>
      <c r="AV95" s="25">
        <v>0</v>
      </c>
      <c r="AW95" s="25">
        <v>0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5">
        <v>0</v>
      </c>
      <c r="BE95" s="25">
        <v>0</v>
      </c>
      <c r="BF95" s="24">
        <v>0</v>
      </c>
      <c r="BG95" s="24">
        <f t="shared" si="2"/>
        <v>0</v>
      </c>
    </row>
    <row r="96" spans="1:59" s="14" customFormat="1" ht="16.5" customHeight="1" x14ac:dyDescent="0.35">
      <c r="A96" s="61" t="s">
        <v>163</v>
      </c>
      <c r="B96" s="25">
        <v>0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4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25">
        <v>0</v>
      </c>
      <c r="AH96" s="25">
        <v>0</v>
      </c>
      <c r="AI96" s="25">
        <v>0</v>
      </c>
      <c r="AJ96" s="25">
        <v>0</v>
      </c>
      <c r="AK96" s="26">
        <v>0</v>
      </c>
      <c r="AL96" s="16">
        <v>0</v>
      </c>
      <c r="AM96" s="25">
        <v>0</v>
      </c>
      <c r="AN96" s="25">
        <v>0</v>
      </c>
      <c r="AO96" s="25">
        <v>0</v>
      </c>
      <c r="AP96" s="25">
        <v>0</v>
      </c>
      <c r="AQ96" s="25">
        <v>0</v>
      </c>
      <c r="AR96" s="25">
        <v>0</v>
      </c>
      <c r="AS96" s="25">
        <v>0</v>
      </c>
      <c r="AT96" s="25">
        <v>0</v>
      </c>
      <c r="AU96" s="25">
        <v>0</v>
      </c>
      <c r="AV96" s="25">
        <v>0</v>
      </c>
      <c r="AW96" s="25">
        <v>0</v>
      </c>
      <c r="AX96" s="25">
        <v>0</v>
      </c>
      <c r="AY96" s="25">
        <v>0</v>
      </c>
      <c r="AZ96" s="25">
        <v>0</v>
      </c>
      <c r="BA96" s="25">
        <v>0</v>
      </c>
      <c r="BB96" s="25">
        <v>0</v>
      </c>
      <c r="BC96" s="25">
        <v>0</v>
      </c>
      <c r="BD96" s="25">
        <v>0</v>
      </c>
      <c r="BE96" s="25">
        <v>0</v>
      </c>
      <c r="BF96" s="24">
        <v>0</v>
      </c>
      <c r="BG96" s="24">
        <f t="shared" si="2"/>
        <v>0</v>
      </c>
    </row>
    <row r="97" spans="1:59" s="14" customFormat="1" ht="16.5" customHeight="1" x14ac:dyDescent="0.35">
      <c r="A97" s="61" t="s">
        <v>164</v>
      </c>
      <c r="B97" s="25">
        <v>0</v>
      </c>
      <c r="C97" s="25">
        <v>1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10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4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 s="25">
        <v>0</v>
      </c>
      <c r="AK97" s="26">
        <v>0</v>
      </c>
      <c r="AL97" s="16">
        <v>0</v>
      </c>
      <c r="AM97" s="25">
        <v>0</v>
      </c>
      <c r="AN97" s="25">
        <v>0</v>
      </c>
      <c r="AO97" s="25">
        <v>0</v>
      </c>
      <c r="AP97" s="25">
        <v>0</v>
      </c>
      <c r="AQ97" s="25">
        <v>0</v>
      </c>
      <c r="AR97" s="25">
        <v>0</v>
      </c>
      <c r="AS97" s="25">
        <v>0</v>
      </c>
      <c r="AT97" s="25">
        <v>0</v>
      </c>
      <c r="AU97" s="25">
        <v>0</v>
      </c>
      <c r="AV97" s="25">
        <v>0</v>
      </c>
      <c r="AW97" s="25">
        <v>0</v>
      </c>
      <c r="AX97" s="25">
        <v>0</v>
      </c>
      <c r="AY97" s="25">
        <v>0</v>
      </c>
      <c r="AZ97" s="25">
        <v>0</v>
      </c>
      <c r="BA97" s="25">
        <v>0</v>
      </c>
      <c r="BB97" s="25">
        <v>0</v>
      </c>
      <c r="BC97" s="25">
        <v>0</v>
      </c>
      <c r="BD97" s="25">
        <v>0</v>
      </c>
      <c r="BE97" s="25">
        <v>0</v>
      </c>
      <c r="BF97" s="24">
        <v>0</v>
      </c>
      <c r="BG97" s="24">
        <f t="shared" si="2"/>
        <v>11</v>
      </c>
    </row>
    <row r="98" spans="1:59" s="14" customFormat="1" ht="16.5" customHeight="1" x14ac:dyDescent="0.35">
      <c r="A98" s="61" t="s">
        <v>165</v>
      </c>
      <c r="B98" s="25">
        <v>0</v>
      </c>
      <c r="C98" s="25">
        <v>5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23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4">
        <v>0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5">
        <v>0</v>
      </c>
      <c r="AH98" s="25">
        <v>0</v>
      </c>
      <c r="AI98" s="25">
        <v>0</v>
      </c>
      <c r="AJ98" s="25">
        <v>0</v>
      </c>
      <c r="AK98" s="26">
        <v>0</v>
      </c>
      <c r="AL98" s="16">
        <v>0</v>
      </c>
      <c r="AM98" s="25">
        <v>0</v>
      </c>
      <c r="AN98" s="25">
        <v>0</v>
      </c>
      <c r="AO98" s="25">
        <v>0</v>
      </c>
      <c r="AP98" s="25"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v>0</v>
      </c>
      <c r="AV98" s="25">
        <v>0</v>
      </c>
      <c r="AW98" s="25">
        <v>0</v>
      </c>
      <c r="AX98" s="25">
        <v>0</v>
      </c>
      <c r="AY98" s="25">
        <v>0</v>
      </c>
      <c r="AZ98" s="25">
        <v>0</v>
      </c>
      <c r="BA98" s="25">
        <v>0</v>
      </c>
      <c r="BB98" s="25">
        <v>0</v>
      </c>
      <c r="BC98" s="25">
        <v>0</v>
      </c>
      <c r="BD98" s="25">
        <v>0</v>
      </c>
      <c r="BE98" s="25">
        <v>0</v>
      </c>
      <c r="BF98" s="24">
        <v>0</v>
      </c>
      <c r="BG98" s="24">
        <f t="shared" si="2"/>
        <v>28</v>
      </c>
    </row>
    <row r="99" spans="1:59" s="14" customFormat="1" ht="16.5" customHeight="1" x14ac:dyDescent="0.35">
      <c r="A99" s="61" t="s">
        <v>167</v>
      </c>
      <c r="B99" s="25">
        <v>0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18</v>
      </c>
      <c r="S99" s="25">
        <v>0</v>
      </c>
      <c r="T99" s="25">
        <v>0</v>
      </c>
      <c r="U99" s="25">
        <v>0</v>
      </c>
      <c r="V99" s="25">
        <v>0</v>
      </c>
      <c r="W99" s="25">
        <v>15</v>
      </c>
      <c r="X99" s="25">
        <v>0</v>
      </c>
      <c r="Y99" s="24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 s="25">
        <v>0</v>
      </c>
      <c r="AK99" s="26">
        <v>0</v>
      </c>
      <c r="AL99" s="16">
        <v>0</v>
      </c>
      <c r="AM99" s="25">
        <v>0</v>
      </c>
      <c r="AN99" s="25">
        <v>0</v>
      </c>
      <c r="AO99" s="25">
        <v>0</v>
      </c>
      <c r="AP99" s="25"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v>0</v>
      </c>
      <c r="AV99" s="25">
        <v>0</v>
      </c>
      <c r="AW99" s="25">
        <v>0</v>
      </c>
      <c r="AX99" s="25">
        <v>0</v>
      </c>
      <c r="AY99" s="25">
        <v>0</v>
      </c>
      <c r="AZ99" s="25">
        <v>0</v>
      </c>
      <c r="BA99" s="25">
        <v>0</v>
      </c>
      <c r="BB99" s="25">
        <v>0</v>
      </c>
      <c r="BC99" s="25">
        <v>0</v>
      </c>
      <c r="BD99" s="25">
        <v>0</v>
      </c>
      <c r="BE99" s="25">
        <v>0</v>
      </c>
      <c r="BF99" s="24">
        <v>0</v>
      </c>
      <c r="BG99" s="24">
        <f t="shared" si="2"/>
        <v>33</v>
      </c>
    </row>
    <row r="100" spans="1:59" s="14" customFormat="1" ht="16.5" customHeight="1" x14ac:dyDescent="0.35">
      <c r="A100" s="61" t="s">
        <v>168</v>
      </c>
      <c r="B100" s="25">
        <v>0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8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4">
        <v>4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 s="25">
        <v>0</v>
      </c>
      <c r="AK100" s="26">
        <v>0</v>
      </c>
      <c r="AL100" s="16">
        <v>0</v>
      </c>
      <c r="AM100" s="25">
        <v>0</v>
      </c>
      <c r="AN100" s="25">
        <v>0</v>
      </c>
      <c r="AO100" s="25">
        <v>0</v>
      </c>
      <c r="AP100" s="25">
        <v>0</v>
      </c>
      <c r="AQ100" s="25">
        <v>0</v>
      </c>
      <c r="AR100" s="25">
        <v>0</v>
      </c>
      <c r="AS100" s="25">
        <v>0</v>
      </c>
      <c r="AT100" s="25">
        <v>0</v>
      </c>
      <c r="AU100" s="25">
        <v>0</v>
      </c>
      <c r="AV100" s="25">
        <v>0</v>
      </c>
      <c r="AW100" s="25">
        <v>0</v>
      </c>
      <c r="AX100" s="25">
        <v>0</v>
      </c>
      <c r="AY100" s="25">
        <v>0</v>
      </c>
      <c r="AZ100" s="25">
        <v>0</v>
      </c>
      <c r="BA100" s="25">
        <v>0</v>
      </c>
      <c r="BB100" s="25">
        <v>0</v>
      </c>
      <c r="BC100" s="25">
        <v>0</v>
      </c>
      <c r="BD100" s="25">
        <v>0</v>
      </c>
      <c r="BE100" s="25">
        <v>0</v>
      </c>
      <c r="BF100" s="24">
        <v>0</v>
      </c>
      <c r="BG100" s="24">
        <f t="shared" si="2"/>
        <v>12</v>
      </c>
    </row>
    <row r="101" spans="1:59" x14ac:dyDescent="0.35">
      <c r="A101" s="61" t="s">
        <v>169</v>
      </c>
      <c r="B101" s="25">
        <v>0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28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4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 s="25">
        <v>0</v>
      </c>
      <c r="AK101" s="26">
        <v>0</v>
      </c>
      <c r="AL101" s="16">
        <v>0</v>
      </c>
      <c r="AM101" s="25">
        <v>0</v>
      </c>
      <c r="AN101" s="25">
        <v>0</v>
      </c>
      <c r="AO101" s="25">
        <v>0</v>
      </c>
      <c r="AP101" s="25">
        <v>0</v>
      </c>
      <c r="AQ101" s="25">
        <v>0</v>
      </c>
      <c r="AR101" s="25">
        <v>0</v>
      </c>
      <c r="AS101" s="25">
        <v>0</v>
      </c>
      <c r="AT101" s="25">
        <v>0</v>
      </c>
      <c r="AU101" s="25">
        <v>0</v>
      </c>
      <c r="AV101" s="25">
        <v>0</v>
      </c>
      <c r="AW101" s="25">
        <v>0</v>
      </c>
      <c r="AX101" s="25">
        <v>0</v>
      </c>
      <c r="AY101" s="25">
        <v>0</v>
      </c>
      <c r="AZ101" s="25">
        <v>0</v>
      </c>
      <c r="BA101" s="25">
        <v>0</v>
      </c>
      <c r="BB101" s="25">
        <v>0</v>
      </c>
      <c r="BC101" s="25">
        <v>0</v>
      </c>
      <c r="BD101" s="25">
        <v>0</v>
      </c>
      <c r="BE101" s="25">
        <v>0</v>
      </c>
      <c r="BF101" s="24">
        <v>0</v>
      </c>
      <c r="BG101" s="24">
        <f t="shared" si="2"/>
        <v>28</v>
      </c>
    </row>
    <row r="102" spans="1:59" x14ac:dyDescent="0.35">
      <c r="A102" s="61" t="s">
        <v>170</v>
      </c>
      <c r="B102" s="25">
        <v>0</v>
      </c>
      <c r="C102" s="25">
        <v>2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45</v>
      </c>
      <c r="R102" s="25">
        <v>14</v>
      </c>
      <c r="S102" s="25">
        <v>0</v>
      </c>
      <c r="T102" s="25">
        <v>0</v>
      </c>
      <c r="U102" s="25">
        <v>0</v>
      </c>
      <c r="V102" s="25">
        <v>0</v>
      </c>
      <c r="W102" s="25">
        <v>2</v>
      </c>
      <c r="X102" s="25">
        <v>0</v>
      </c>
      <c r="Y102" s="24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0</v>
      </c>
      <c r="AE102" s="25">
        <v>0</v>
      </c>
      <c r="AF102" s="25">
        <v>0</v>
      </c>
      <c r="AG102" s="25">
        <v>0</v>
      </c>
      <c r="AH102" s="25">
        <v>0</v>
      </c>
      <c r="AI102" s="25">
        <v>0</v>
      </c>
      <c r="AJ102" s="25">
        <v>0</v>
      </c>
      <c r="AK102" s="26">
        <v>0</v>
      </c>
      <c r="AL102" s="16">
        <v>0</v>
      </c>
      <c r="AM102" s="25">
        <v>0</v>
      </c>
      <c r="AN102" s="25">
        <v>0</v>
      </c>
      <c r="AO102" s="25">
        <v>0</v>
      </c>
      <c r="AP102" s="25">
        <v>0</v>
      </c>
      <c r="AQ102" s="25">
        <v>0</v>
      </c>
      <c r="AR102" s="25">
        <v>0</v>
      </c>
      <c r="AS102" s="25">
        <v>0</v>
      </c>
      <c r="AT102" s="25">
        <v>0</v>
      </c>
      <c r="AU102" s="25">
        <v>0</v>
      </c>
      <c r="AV102" s="25">
        <v>0</v>
      </c>
      <c r="AW102" s="25">
        <v>0</v>
      </c>
      <c r="AX102" s="25">
        <v>0</v>
      </c>
      <c r="AY102" s="25">
        <v>0</v>
      </c>
      <c r="AZ102" s="25">
        <v>0</v>
      </c>
      <c r="BA102" s="25">
        <v>0</v>
      </c>
      <c r="BB102" s="25">
        <v>0</v>
      </c>
      <c r="BC102" s="25">
        <v>0</v>
      </c>
      <c r="BD102" s="25">
        <v>0</v>
      </c>
      <c r="BE102" s="25">
        <v>0</v>
      </c>
      <c r="BF102" s="24">
        <v>0</v>
      </c>
      <c r="BG102" s="24">
        <f t="shared" si="2"/>
        <v>63</v>
      </c>
    </row>
    <row r="103" spans="1:59" s="14" customFormat="1" ht="16.5" customHeight="1" x14ac:dyDescent="0.35">
      <c r="A103" s="61" t="s">
        <v>171</v>
      </c>
      <c r="B103" s="25">
        <v>0</v>
      </c>
      <c r="C103" s="25">
        <v>0</v>
      </c>
      <c r="D103" s="25">
        <v>2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18</v>
      </c>
      <c r="R103" s="25">
        <v>0</v>
      </c>
      <c r="S103" s="25">
        <v>1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4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  <c r="AI103" s="25">
        <v>0</v>
      </c>
      <c r="AJ103" s="25">
        <v>0</v>
      </c>
      <c r="AK103" s="26">
        <v>0</v>
      </c>
      <c r="AL103" s="16">
        <v>0</v>
      </c>
      <c r="AM103" s="25">
        <v>0</v>
      </c>
      <c r="AN103" s="25">
        <v>0</v>
      </c>
      <c r="AO103" s="25">
        <v>0</v>
      </c>
      <c r="AP103" s="25">
        <v>0</v>
      </c>
      <c r="AQ103" s="25">
        <v>0</v>
      </c>
      <c r="AR103" s="25">
        <v>0</v>
      </c>
      <c r="AS103" s="25">
        <v>0</v>
      </c>
      <c r="AT103" s="25">
        <v>0</v>
      </c>
      <c r="AU103" s="25">
        <v>0</v>
      </c>
      <c r="AV103" s="25">
        <v>0</v>
      </c>
      <c r="AW103" s="25">
        <v>0</v>
      </c>
      <c r="AX103" s="25">
        <v>0</v>
      </c>
      <c r="AY103" s="25">
        <v>0</v>
      </c>
      <c r="AZ103" s="25">
        <v>0</v>
      </c>
      <c r="BA103" s="25">
        <v>0</v>
      </c>
      <c r="BB103" s="25">
        <v>0</v>
      </c>
      <c r="BC103" s="25">
        <v>0</v>
      </c>
      <c r="BD103" s="25">
        <v>0</v>
      </c>
      <c r="BE103" s="25">
        <v>0</v>
      </c>
      <c r="BF103" s="24">
        <v>0</v>
      </c>
      <c r="BG103" s="24">
        <f t="shared" si="2"/>
        <v>21</v>
      </c>
    </row>
    <row r="104" spans="1:59" s="14" customFormat="1" ht="16.5" customHeight="1" x14ac:dyDescent="0.35">
      <c r="A104" s="61" t="s">
        <v>179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24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4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6">
        <v>0</v>
      </c>
      <c r="AL104" s="16">
        <v>0</v>
      </c>
      <c r="AM104" s="25">
        <v>0</v>
      </c>
      <c r="AN104" s="25">
        <v>0</v>
      </c>
      <c r="AO104" s="25">
        <v>0</v>
      </c>
      <c r="AP104" s="25">
        <v>0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5">
        <v>0</v>
      </c>
      <c r="AW104" s="25">
        <v>0</v>
      </c>
      <c r="AX104" s="25">
        <v>0</v>
      </c>
      <c r="AY104" s="25">
        <v>0</v>
      </c>
      <c r="AZ104" s="25">
        <v>0</v>
      </c>
      <c r="BA104" s="25">
        <v>0</v>
      </c>
      <c r="BB104" s="25">
        <v>0</v>
      </c>
      <c r="BC104" s="25">
        <v>0</v>
      </c>
      <c r="BD104" s="25">
        <v>0</v>
      </c>
      <c r="BE104" s="25">
        <v>0</v>
      </c>
      <c r="BF104" s="24">
        <v>0</v>
      </c>
      <c r="BG104" s="24">
        <f t="shared" si="2"/>
        <v>24</v>
      </c>
    </row>
    <row r="105" spans="1:59" s="14" customFormat="1" ht="16.5" customHeight="1" x14ac:dyDescent="0.35">
      <c r="A105" s="61" t="s">
        <v>180</v>
      </c>
      <c r="B105" s="25">
        <v>0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1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81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4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0</v>
      </c>
      <c r="AJ105" s="25">
        <v>0</v>
      </c>
      <c r="AK105" s="26">
        <v>0</v>
      </c>
      <c r="AL105" s="16">
        <v>0</v>
      </c>
      <c r="AM105" s="25">
        <v>0</v>
      </c>
      <c r="AN105" s="25">
        <v>0</v>
      </c>
      <c r="AO105" s="25">
        <v>0</v>
      </c>
      <c r="AP105" s="25">
        <v>0</v>
      </c>
      <c r="AQ105" s="25">
        <v>0</v>
      </c>
      <c r="AR105" s="25">
        <v>0</v>
      </c>
      <c r="AS105" s="25">
        <v>0</v>
      </c>
      <c r="AT105" s="25">
        <v>0</v>
      </c>
      <c r="AU105" s="25">
        <v>0</v>
      </c>
      <c r="AV105" s="25">
        <v>0</v>
      </c>
      <c r="AW105" s="25">
        <v>0</v>
      </c>
      <c r="AX105" s="25">
        <v>0</v>
      </c>
      <c r="AY105" s="25">
        <v>0</v>
      </c>
      <c r="AZ105" s="25">
        <v>0</v>
      </c>
      <c r="BA105" s="25">
        <v>0</v>
      </c>
      <c r="BB105" s="25">
        <v>0</v>
      </c>
      <c r="BC105" s="25">
        <v>0</v>
      </c>
      <c r="BD105" s="25">
        <v>0</v>
      </c>
      <c r="BE105" s="25">
        <v>0</v>
      </c>
      <c r="BF105" s="24">
        <v>0</v>
      </c>
      <c r="BG105" s="24">
        <f t="shared" si="2"/>
        <v>82</v>
      </c>
    </row>
    <row r="106" spans="1:59" s="14" customFormat="1" ht="16.5" customHeight="1" x14ac:dyDescent="0.35">
      <c r="A106" s="61" t="s">
        <v>181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4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5">
        <v>0</v>
      </c>
      <c r="AK106" s="26">
        <v>0</v>
      </c>
      <c r="AL106" s="16">
        <v>0</v>
      </c>
      <c r="AM106" s="25">
        <v>0</v>
      </c>
      <c r="AN106" s="25">
        <v>0</v>
      </c>
      <c r="AO106" s="25">
        <v>0</v>
      </c>
      <c r="AP106" s="25">
        <v>0</v>
      </c>
      <c r="AQ106" s="25">
        <v>0</v>
      </c>
      <c r="AR106" s="25">
        <v>0</v>
      </c>
      <c r="AS106" s="25">
        <v>0</v>
      </c>
      <c r="AT106" s="25">
        <v>0</v>
      </c>
      <c r="AU106" s="25">
        <v>0</v>
      </c>
      <c r="AV106" s="25">
        <v>0</v>
      </c>
      <c r="AW106" s="25">
        <v>0</v>
      </c>
      <c r="AX106" s="25">
        <v>0</v>
      </c>
      <c r="AY106" s="25">
        <v>0</v>
      </c>
      <c r="AZ106" s="25">
        <v>0</v>
      </c>
      <c r="BA106" s="25">
        <v>0</v>
      </c>
      <c r="BB106" s="25">
        <v>0</v>
      </c>
      <c r="BC106" s="25">
        <v>0</v>
      </c>
      <c r="BD106" s="25">
        <v>0</v>
      </c>
      <c r="BE106" s="25">
        <v>0</v>
      </c>
      <c r="BF106" s="24">
        <v>0</v>
      </c>
      <c r="BG106" s="24">
        <f t="shared" si="2"/>
        <v>0</v>
      </c>
    </row>
    <row r="107" spans="1:59" s="14" customFormat="1" ht="16.5" customHeight="1" x14ac:dyDescent="0.35">
      <c r="A107" s="61" t="s">
        <v>182</v>
      </c>
      <c r="B107" s="25">
        <v>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4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25">
        <v>0</v>
      </c>
      <c r="AJ107" s="25">
        <v>0</v>
      </c>
      <c r="AK107" s="26">
        <v>0</v>
      </c>
      <c r="AL107" s="16">
        <v>0</v>
      </c>
      <c r="AM107" s="25">
        <v>0</v>
      </c>
      <c r="AN107" s="25">
        <v>0</v>
      </c>
      <c r="AO107" s="25">
        <v>0</v>
      </c>
      <c r="AP107" s="25">
        <v>0</v>
      </c>
      <c r="AQ107" s="25">
        <v>0</v>
      </c>
      <c r="AR107" s="25">
        <v>0</v>
      </c>
      <c r="AS107" s="25">
        <v>0</v>
      </c>
      <c r="AT107" s="25">
        <v>0</v>
      </c>
      <c r="AU107" s="25">
        <v>0</v>
      </c>
      <c r="AV107" s="25">
        <v>0</v>
      </c>
      <c r="AW107" s="25">
        <v>0</v>
      </c>
      <c r="AX107" s="25">
        <v>0</v>
      </c>
      <c r="AY107" s="25">
        <v>0</v>
      </c>
      <c r="AZ107" s="25">
        <v>0</v>
      </c>
      <c r="BA107" s="25">
        <v>0</v>
      </c>
      <c r="BB107" s="25">
        <v>0</v>
      </c>
      <c r="BC107" s="25">
        <v>0</v>
      </c>
      <c r="BD107" s="25">
        <v>0</v>
      </c>
      <c r="BE107" s="25">
        <v>0</v>
      </c>
      <c r="BF107" s="24">
        <v>0</v>
      </c>
      <c r="BG107" s="24">
        <f t="shared" si="2"/>
        <v>0</v>
      </c>
    </row>
    <row r="108" spans="1:59" s="14" customFormat="1" ht="16.5" customHeight="1" x14ac:dyDescent="0.35">
      <c r="A108" s="61" t="s">
        <v>183</v>
      </c>
      <c r="B108" s="25">
        <v>0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4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  <c r="AI108" s="25">
        <v>0</v>
      </c>
      <c r="AJ108" s="25">
        <v>0</v>
      </c>
      <c r="AK108" s="26">
        <v>0</v>
      </c>
      <c r="AL108" s="16">
        <v>0</v>
      </c>
      <c r="AM108" s="25">
        <v>0</v>
      </c>
      <c r="AN108" s="25">
        <v>0</v>
      </c>
      <c r="AO108" s="25">
        <v>0</v>
      </c>
      <c r="AP108" s="25"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v>0</v>
      </c>
      <c r="AV108" s="25">
        <v>0</v>
      </c>
      <c r="AW108" s="25">
        <v>0</v>
      </c>
      <c r="AX108" s="25">
        <v>0</v>
      </c>
      <c r="AY108" s="25">
        <v>0</v>
      </c>
      <c r="AZ108" s="25">
        <v>0</v>
      </c>
      <c r="BA108" s="25">
        <v>0</v>
      </c>
      <c r="BB108" s="25">
        <v>0</v>
      </c>
      <c r="BC108" s="25">
        <v>0</v>
      </c>
      <c r="BD108" s="25">
        <v>0</v>
      </c>
      <c r="BE108" s="25">
        <v>0</v>
      </c>
      <c r="BF108" s="24">
        <v>0</v>
      </c>
      <c r="BG108" s="24">
        <f t="shared" si="2"/>
        <v>0</v>
      </c>
    </row>
    <row r="109" spans="1:59" s="14" customFormat="1" ht="16.5" customHeight="1" x14ac:dyDescent="0.35">
      <c r="A109" s="61" t="s">
        <v>184</v>
      </c>
      <c r="B109" s="25">
        <v>0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4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  <c r="AI109" s="25">
        <v>0</v>
      </c>
      <c r="AJ109" s="25">
        <v>0</v>
      </c>
      <c r="AK109" s="26">
        <v>0</v>
      </c>
      <c r="AL109" s="16">
        <v>0</v>
      </c>
      <c r="AM109" s="25">
        <v>0</v>
      </c>
      <c r="AN109" s="25">
        <v>0</v>
      </c>
      <c r="AO109" s="25">
        <v>0</v>
      </c>
      <c r="AP109" s="25">
        <v>0</v>
      </c>
      <c r="AQ109" s="25">
        <v>0</v>
      </c>
      <c r="AR109" s="25">
        <v>0</v>
      </c>
      <c r="AS109" s="25">
        <v>0</v>
      </c>
      <c r="AT109" s="25">
        <v>0</v>
      </c>
      <c r="AU109" s="25">
        <v>0</v>
      </c>
      <c r="AV109" s="25">
        <v>0</v>
      </c>
      <c r="AW109" s="25">
        <v>0</v>
      </c>
      <c r="AX109" s="25">
        <v>0</v>
      </c>
      <c r="AY109" s="25">
        <v>0</v>
      </c>
      <c r="AZ109" s="25">
        <v>0</v>
      </c>
      <c r="BA109" s="25">
        <v>0</v>
      </c>
      <c r="BB109" s="25">
        <v>0</v>
      </c>
      <c r="BC109" s="25">
        <v>0</v>
      </c>
      <c r="BD109" s="25">
        <v>0</v>
      </c>
      <c r="BE109" s="25">
        <v>0</v>
      </c>
      <c r="BF109" s="24">
        <v>0</v>
      </c>
      <c r="BG109" s="24">
        <f t="shared" si="2"/>
        <v>0</v>
      </c>
    </row>
    <row r="110" spans="1:59" s="14" customFormat="1" ht="16.5" customHeight="1" x14ac:dyDescent="0.35">
      <c r="A110" s="61" t="s">
        <v>185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4">
        <v>0</v>
      </c>
      <c r="Z110" s="25">
        <v>0</v>
      </c>
      <c r="AA110" s="25">
        <v>0</v>
      </c>
      <c r="AB110" s="25">
        <v>0</v>
      </c>
      <c r="AC110" s="25">
        <v>0</v>
      </c>
      <c r="AD110" s="25">
        <v>0</v>
      </c>
      <c r="AE110" s="25">
        <v>0</v>
      </c>
      <c r="AF110" s="25">
        <v>0</v>
      </c>
      <c r="AG110" s="25">
        <v>0</v>
      </c>
      <c r="AH110" s="25">
        <v>0</v>
      </c>
      <c r="AI110" s="25">
        <v>0</v>
      </c>
      <c r="AJ110" s="25">
        <v>0</v>
      </c>
      <c r="AK110" s="26">
        <v>0</v>
      </c>
      <c r="AL110" s="16">
        <v>0</v>
      </c>
      <c r="AM110" s="25">
        <v>0</v>
      </c>
      <c r="AN110" s="25">
        <v>0</v>
      </c>
      <c r="AO110" s="25">
        <v>0</v>
      </c>
      <c r="AP110" s="25">
        <v>0</v>
      </c>
      <c r="AQ110" s="25">
        <v>0</v>
      </c>
      <c r="AR110" s="25">
        <v>0</v>
      </c>
      <c r="AS110" s="25">
        <v>0</v>
      </c>
      <c r="AT110" s="25">
        <v>0</v>
      </c>
      <c r="AU110" s="25">
        <v>0</v>
      </c>
      <c r="AV110" s="25">
        <v>0</v>
      </c>
      <c r="AW110" s="25">
        <v>0</v>
      </c>
      <c r="AX110" s="25">
        <v>0</v>
      </c>
      <c r="AY110" s="25">
        <v>0</v>
      </c>
      <c r="AZ110" s="25">
        <v>0</v>
      </c>
      <c r="BA110" s="25">
        <v>0</v>
      </c>
      <c r="BB110" s="25">
        <v>0</v>
      </c>
      <c r="BC110" s="25">
        <v>0</v>
      </c>
      <c r="BD110" s="25">
        <v>0</v>
      </c>
      <c r="BE110" s="25">
        <v>0</v>
      </c>
      <c r="BF110" s="24">
        <v>0</v>
      </c>
      <c r="BG110" s="24">
        <f t="shared" si="2"/>
        <v>0</v>
      </c>
    </row>
    <row r="111" spans="1:59" s="14" customFormat="1" ht="16.5" customHeight="1" x14ac:dyDescent="0.35">
      <c r="A111" s="61" t="s">
        <v>186</v>
      </c>
      <c r="B111" s="25">
        <v>0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0</v>
      </c>
      <c r="Y111" s="24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5">
        <v>0</v>
      </c>
      <c r="AG111" s="25">
        <v>0</v>
      </c>
      <c r="AH111" s="25">
        <v>0</v>
      </c>
      <c r="AI111" s="25">
        <v>0</v>
      </c>
      <c r="AJ111" s="25">
        <v>0</v>
      </c>
      <c r="AK111" s="26">
        <v>0</v>
      </c>
      <c r="AL111" s="16">
        <v>0</v>
      </c>
      <c r="AM111" s="25">
        <v>0</v>
      </c>
      <c r="AN111" s="25">
        <v>0</v>
      </c>
      <c r="AO111" s="25">
        <v>0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5">
        <v>0</v>
      </c>
      <c r="AW111" s="25">
        <v>0</v>
      </c>
      <c r="AX111" s="25">
        <v>0</v>
      </c>
      <c r="AY111" s="25">
        <v>0</v>
      </c>
      <c r="AZ111" s="25">
        <v>0</v>
      </c>
      <c r="BA111" s="25">
        <v>0</v>
      </c>
      <c r="BB111" s="25">
        <v>0</v>
      </c>
      <c r="BC111" s="25">
        <v>0</v>
      </c>
      <c r="BD111" s="25">
        <v>0</v>
      </c>
      <c r="BE111" s="25">
        <v>0</v>
      </c>
      <c r="BF111" s="24">
        <v>0</v>
      </c>
      <c r="BG111" s="24">
        <f t="shared" si="2"/>
        <v>0</v>
      </c>
    </row>
    <row r="112" spans="1:59" s="14" customFormat="1" ht="16.5" customHeight="1" x14ac:dyDescent="0.35">
      <c r="A112" s="61" t="s">
        <v>187</v>
      </c>
      <c r="B112" s="25">
        <v>0</v>
      </c>
      <c r="C112" s="25">
        <v>0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25">
        <v>0</v>
      </c>
      <c r="Q112" s="25">
        <v>0</v>
      </c>
      <c r="R112" s="25">
        <v>0</v>
      </c>
      <c r="S112" s="25">
        <v>0</v>
      </c>
      <c r="T112" s="25">
        <v>0</v>
      </c>
      <c r="U112" s="25">
        <v>0</v>
      </c>
      <c r="V112" s="25">
        <v>0</v>
      </c>
      <c r="W112" s="25">
        <v>0</v>
      </c>
      <c r="X112" s="25">
        <v>0</v>
      </c>
      <c r="Y112" s="24">
        <v>0</v>
      </c>
      <c r="Z112" s="25">
        <v>0</v>
      </c>
      <c r="AA112" s="25">
        <v>0</v>
      </c>
      <c r="AB112" s="25">
        <v>0</v>
      </c>
      <c r="AC112" s="25">
        <v>0</v>
      </c>
      <c r="AD112" s="25">
        <v>0</v>
      </c>
      <c r="AE112" s="25">
        <v>0</v>
      </c>
      <c r="AF112" s="25">
        <v>0</v>
      </c>
      <c r="AG112" s="25">
        <v>0</v>
      </c>
      <c r="AH112" s="25">
        <v>0</v>
      </c>
      <c r="AI112" s="25">
        <v>0</v>
      </c>
      <c r="AJ112" s="25">
        <v>0</v>
      </c>
      <c r="AK112" s="26">
        <v>0</v>
      </c>
      <c r="AL112" s="16">
        <v>0</v>
      </c>
      <c r="AM112" s="25">
        <v>0</v>
      </c>
      <c r="AN112" s="25">
        <v>0</v>
      </c>
      <c r="AO112" s="25">
        <v>0</v>
      </c>
      <c r="AP112" s="25">
        <v>0</v>
      </c>
      <c r="AQ112" s="25">
        <v>0</v>
      </c>
      <c r="AR112" s="25">
        <v>0</v>
      </c>
      <c r="AS112" s="25">
        <v>0</v>
      </c>
      <c r="AT112" s="25">
        <v>0</v>
      </c>
      <c r="AU112" s="25">
        <v>0</v>
      </c>
      <c r="AV112" s="25">
        <v>0</v>
      </c>
      <c r="AW112" s="25">
        <v>0</v>
      </c>
      <c r="AX112" s="25">
        <v>0</v>
      </c>
      <c r="AY112" s="25">
        <v>0</v>
      </c>
      <c r="AZ112" s="25">
        <v>0</v>
      </c>
      <c r="BA112" s="25">
        <v>0</v>
      </c>
      <c r="BB112" s="25">
        <v>0</v>
      </c>
      <c r="BC112" s="25">
        <v>0</v>
      </c>
      <c r="BD112" s="25">
        <v>0</v>
      </c>
      <c r="BE112" s="25">
        <v>0</v>
      </c>
      <c r="BF112" s="24">
        <v>0</v>
      </c>
      <c r="BG112" s="24">
        <f t="shared" si="2"/>
        <v>0</v>
      </c>
    </row>
    <row r="113" spans="1:59" s="14" customFormat="1" ht="16.5" customHeight="1" x14ac:dyDescent="0.35">
      <c r="A113" s="61" t="s">
        <v>188</v>
      </c>
      <c r="B113" s="25">
        <v>0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5</v>
      </c>
      <c r="R113" s="25">
        <v>0</v>
      </c>
      <c r="S113" s="25">
        <v>0</v>
      </c>
      <c r="T113" s="25">
        <v>0</v>
      </c>
      <c r="U113" s="25">
        <v>0</v>
      </c>
      <c r="V113" s="25">
        <v>0</v>
      </c>
      <c r="W113" s="25">
        <v>0</v>
      </c>
      <c r="X113" s="25">
        <v>0</v>
      </c>
      <c r="Y113" s="24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0</v>
      </c>
      <c r="AF113" s="25">
        <v>0</v>
      </c>
      <c r="AG113" s="25">
        <v>0</v>
      </c>
      <c r="AH113" s="25">
        <v>0</v>
      </c>
      <c r="AI113" s="25">
        <v>0</v>
      </c>
      <c r="AJ113" s="25">
        <v>0</v>
      </c>
      <c r="AK113" s="26">
        <v>0</v>
      </c>
      <c r="AL113" s="16">
        <v>0</v>
      </c>
      <c r="AM113" s="25">
        <v>0</v>
      </c>
      <c r="AN113" s="25">
        <v>0</v>
      </c>
      <c r="AO113" s="25">
        <v>0</v>
      </c>
      <c r="AP113" s="25">
        <v>0</v>
      </c>
      <c r="AQ113" s="25">
        <v>0</v>
      </c>
      <c r="AR113" s="25">
        <v>0</v>
      </c>
      <c r="AS113" s="25">
        <v>0</v>
      </c>
      <c r="AT113" s="25">
        <v>0</v>
      </c>
      <c r="AU113" s="25">
        <v>0</v>
      </c>
      <c r="AV113" s="25">
        <v>0</v>
      </c>
      <c r="AW113" s="25">
        <v>0</v>
      </c>
      <c r="AX113" s="25">
        <v>0</v>
      </c>
      <c r="AY113" s="25">
        <v>0</v>
      </c>
      <c r="AZ113" s="25">
        <v>0</v>
      </c>
      <c r="BA113" s="25">
        <v>0</v>
      </c>
      <c r="BB113" s="25">
        <v>0</v>
      </c>
      <c r="BC113" s="25">
        <v>0</v>
      </c>
      <c r="BD113" s="25">
        <v>0</v>
      </c>
      <c r="BE113" s="25">
        <v>0</v>
      </c>
      <c r="BF113" s="24">
        <v>0</v>
      </c>
      <c r="BG113" s="24">
        <f t="shared" si="2"/>
        <v>5</v>
      </c>
    </row>
    <row r="114" spans="1:59" s="14" customFormat="1" ht="16.5" customHeight="1" x14ac:dyDescent="0.35">
      <c r="A114" s="61" t="s">
        <v>189</v>
      </c>
      <c r="B114" s="25">
        <v>0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17</v>
      </c>
      <c r="R114" s="25">
        <v>0</v>
      </c>
      <c r="S114" s="25">
        <v>1</v>
      </c>
      <c r="T114" s="25">
        <v>0</v>
      </c>
      <c r="U114" s="25">
        <v>0</v>
      </c>
      <c r="V114" s="25">
        <v>0</v>
      </c>
      <c r="W114" s="25">
        <v>0</v>
      </c>
      <c r="X114" s="25">
        <v>0</v>
      </c>
      <c r="Y114" s="24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5">
        <v>0</v>
      </c>
      <c r="AK114" s="26">
        <v>0</v>
      </c>
      <c r="AL114" s="16">
        <v>0</v>
      </c>
      <c r="AM114" s="25">
        <v>0</v>
      </c>
      <c r="AN114" s="25">
        <v>0</v>
      </c>
      <c r="AO114" s="25">
        <v>0</v>
      </c>
      <c r="AP114" s="25">
        <v>0</v>
      </c>
      <c r="AQ114" s="25">
        <v>0</v>
      </c>
      <c r="AR114" s="25">
        <v>0</v>
      </c>
      <c r="AS114" s="25">
        <v>0</v>
      </c>
      <c r="AT114" s="25">
        <v>0</v>
      </c>
      <c r="AU114" s="25">
        <v>0</v>
      </c>
      <c r="AV114" s="25">
        <v>0</v>
      </c>
      <c r="AW114" s="25">
        <v>0</v>
      </c>
      <c r="AX114" s="25">
        <v>0</v>
      </c>
      <c r="AY114" s="25">
        <v>0</v>
      </c>
      <c r="AZ114" s="25">
        <v>0</v>
      </c>
      <c r="BA114" s="25">
        <v>0</v>
      </c>
      <c r="BB114" s="25">
        <v>0</v>
      </c>
      <c r="BC114" s="25">
        <v>0</v>
      </c>
      <c r="BD114" s="25">
        <v>0</v>
      </c>
      <c r="BE114" s="25">
        <v>0</v>
      </c>
      <c r="BF114" s="24">
        <v>0</v>
      </c>
      <c r="BG114" s="24">
        <f t="shared" si="2"/>
        <v>18</v>
      </c>
    </row>
    <row r="115" spans="1:59" s="14" customFormat="1" ht="16.5" customHeight="1" x14ac:dyDescent="0.35">
      <c r="A115" s="61" t="s">
        <v>190</v>
      </c>
      <c r="B115" s="25">
        <v>0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  <c r="P115" s="25">
        <v>0</v>
      </c>
      <c r="Q115" s="25">
        <v>5</v>
      </c>
      <c r="R115" s="25">
        <v>0</v>
      </c>
      <c r="S115" s="25">
        <v>2</v>
      </c>
      <c r="T115" s="25">
        <v>0</v>
      </c>
      <c r="U115" s="25">
        <v>0</v>
      </c>
      <c r="V115" s="25">
        <v>0</v>
      </c>
      <c r="W115" s="25">
        <v>10</v>
      </c>
      <c r="X115" s="25">
        <v>0</v>
      </c>
      <c r="Y115" s="24">
        <v>0</v>
      </c>
      <c r="Z115" s="25">
        <v>0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5">
        <v>0</v>
      </c>
      <c r="AG115" s="25">
        <v>0</v>
      </c>
      <c r="AH115" s="25">
        <v>0</v>
      </c>
      <c r="AI115" s="25">
        <v>0</v>
      </c>
      <c r="AJ115" s="25">
        <v>0</v>
      </c>
      <c r="AK115" s="26">
        <v>0</v>
      </c>
      <c r="AL115" s="16">
        <v>0</v>
      </c>
      <c r="AM115" s="25">
        <v>0</v>
      </c>
      <c r="AN115" s="25">
        <v>0</v>
      </c>
      <c r="AO115" s="25">
        <v>0</v>
      </c>
      <c r="AP115" s="25"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v>0</v>
      </c>
      <c r="AV115" s="25">
        <v>0</v>
      </c>
      <c r="AW115" s="25">
        <v>0</v>
      </c>
      <c r="AX115" s="25">
        <v>0</v>
      </c>
      <c r="AY115" s="25">
        <v>0</v>
      </c>
      <c r="AZ115" s="25">
        <v>0</v>
      </c>
      <c r="BA115" s="25">
        <v>0</v>
      </c>
      <c r="BB115" s="25">
        <v>0</v>
      </c>
      <c r="BC115" s="25">
        <v>0</v>
      </c>
      <c r="BD115" s="25">
        <v>0</v>
      </c>
      <c r="BE115" s="25">
        <v>0</v>
      </c>
      <c r="BF115" s="24">
        <v>0</v>
      </c>
      <c r="BG115" s="24">
        <f t="shared" si="2"/>
        <v>17</v>
      </c>
    </row>
    <row r="116" spans="1:59" s="14" customFormat="1" ht="16.5" customHeight="1" x14ac:dyDescent="0.35">
      <c r="A116" s="61" t="s">
        <v>191</v>
      </c>
      <c r="B116" s="25">
        <v>0</v>
      </c>
      <c r="C116" s="25">
        <v>0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25</v>
      </c>
      <c r="X116" s="25">
        <v>0</v>
      </c>
      <c r="Y116" s="24">
        <v>0</v>
      </c>
      <c r="Z116" s="25">
        <v>0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  <c r="AI116" s="25">
        <v>0</v>
      </c>
      <c r="AJ116" s="25">
        <v>0</v>
      </c>
      <c r="AK116" s="26">
        <v>0</v>
      </c>
      <c r="AL116" s="16">
        <v>0</v>
      </c>
      <c r="AM116" s="25">
        <v>0</v>
      </c>
      <c r="AN116" s="25">
        <v>0</v>
      </c>
      <c r="AO116" s="25">
        <v>0</v>
      </c>
      <c r="AP116" s="25"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v>0</v>
      </c>
      <c r="AV116" s="25">
        <v>0</v>
      </c>
      <c r="AW116" s="25">
        <v>0</v>
      </c>
      <c r="AX116" s="25">
        <v>0</v>
      </c>
      <c r="AY116" s="25">
        <v>0</v>
      </c>
      <c r="AZ116" s="25">
        <v>0</v>
      </c>
      <c r="BA116" s="25">
        <v>0</v>
      </c>
      <c r="BB116" s="25">
        <v>0</v>
      </c>
      <c r="BC116" s="25">
        <v>0</v>
      </c>
      <c r="BD116" s="25">
        <v>0</v>
      </c>
      <c r="BE116" s="25">
        <v>0</v>
      </c>
      <c r="BF116" s="24">
        <v>0</v>
      </c>
      <c r="BG116" s="24">
        <f t="shared" si="2"/>
        <v>26</v>
      </c>
    </row>
    <row r="117" spans="1:59" s="14" customFormat="1" ht="16.5" customHeight="1" x14ac:dyDescent="0.35">
      <c r="A117" s="61" t="s">
        <v>192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0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4">
        <v>0</v>
      </c>
      <c r="Z117" s="25">
        <v>0</v>
      </c>
      <c r="AA117" s="25">
        <v>0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0</v>
      </c>
      <c r="AH117" s="25">
        <v>0</v>
      </c>
      <c r="AI117" s="25">
        <v>0</v>
      </c>
      <c r="AJ117" s="25">
        <v>0</v>
      </c>
      <c r="AK117" s="26">
        <v>0</v>
      </c>
      <c r="AL117" s="16">
        <v>0</v>
      </c>
      <c r="AM117" s="25">
        <v>0</v>
      </c>
      <c r="AN117" s="25">
        <v>0</v>
      </c>
      <c r="AO117" s="25">
        <v>0</v>
      </c>
      <c r="AP117" s="25">
        <v>0</v>
      </c>
      <c r="AQ117" s="25">
        <v>0</v>
      </c>
      <c r="AR117" s="25">
        <v>0</v>
      </c>
      <c r="AS117" s="25">
        <v>0</v>
      </c>
      <c r="AT117" s="25">
        <v>0</v>
      </c>
      <c r="AU117" s="25">
        <v>0</v>
      </c>
      <c r="AV117" s="25">
        <v>0</v>
      </c>
      <c r="AW117" s="25">
        <v>0</v>
      </c>
      <c r="AX117" s="25">
        <v>0</v>
      </c>
      <c r="AY117" s="25">
        <v>0</v>
      </c>
      <c r="AZ117" s="25">
        <v>0</v>
      </c>
      <c r="BA117" s="25">
        <v>0</v>
      </c>
      <c r="BB117" s="25">
        <v>0</v>
      </c>
      <c r="BC117" s="25">
        <v>0</v>
      </c>
      <c r="BD117" s="25">
        <v>0</v>
      </c>
      <c r="BE117" s="25">
        <v>0</v>
      </c>
      <c r="BF117" s="24">
        <v>0</v>
      </c>
      <c r="BG117" s="24">
        <f t="shared" si="2"/>
        <v>0</v>
      </c>
    </row>
    <row r="118" spans="1:59" s="14" customFormat="1" ht="16.5" customHeight="1" x14ac:dyDescent="0.35">
      <c r="A118" s="61" t="s">
        <v>193</v>
      </c>
      <c r="B118" s="25">
        <v>0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25">
        <v>0</v>
      </c>
      <c r="Q118" s="25">
        <v>0</v>
      </c>
      <c r="R118" s="25">
        <v>0</v>
      </c>
      <c r="S118" s="25">
        <v>22</v>
      </c>
      <c r="T118" s="25">
        <v>0</v>
      </c>
      <c r="U118" s="25">
        <v>0</v>
      </c>
      <c r="V118" s="25">
        <v>0</v>
      </c>
      <c r="W118" s="25">
        <v>14</v>
      </c>
      <c r="X118" s="25">
        <v>0</v>
      </c>
      <c r="Y118" s="24">
        <v>0</v>
      </c>
      <c r="Z118" s="25">
        <v>0</v>
      </c>
      <c r="AA118" s="25">
        <v>0</v>
      </c>
      <c r="AB118" s="25">
        <v>0</v>
      </c>
      <c r="AC118" s="25">
        <v>0</v>
      </c>
      <c r="AD118" s="25">
        <v>0</v>
      </c>
      <c r="AE118" s="25">
        <v>0</v>
      </c>
      <c r="AF118" s="25">
        <v>0</v>
      </c>
      <c r="AG118" s="25">
        <v>0</v>
      </c>
      <c r="AH118" s="25">
        <v>0</v>
      </c>
      <c r="AI118" s="25">
        <v>0</v>
      </c>
      <c r="AJ118" s="25">
        <v>0</v>
      </c>
      <c r="AK118" s="26">
        <v>0</v>
      </c>
      <c r="AL118" s="16">
        <v>0</v>
      </c>
      <c r="AM118" s="25">
        <v>0</v>
      </c>
      <c r="AN118" s="25">
        <v>0</v>
      </c>
      <c r="AO118" s="25">
        <v>0</v>
      </c>
      <c r="AP118" s="25">
        <v>0</v>
      </c>
      <c r="AQ118" s="25">
        <v>0</v>
      </c>
      <c r="AR118" s="25">
        <v>0</v>
      </c>
      <c r="AS118" s="25">
        <v>0</v>
      </c>
      <c r="AT118" s="25">
        <v>0</v>
      </c>
      <c r="AU118" s="25">
        <v>0</v>
      </c>
      <c r="AV118" s="25">
        <v>0</v>
      </c>
      <c r="AW118" s="25">
        <v>0</v>
      </c>
      <c r="AX118" s="25">
        <v>0</v>
      </c>
      <c r="AY118" s="25">
        <v>0</v>
      </c>
      <c r="AZ118" s="25">
        <v>0</v>
      </c>
      <c r="BA118" s="25">
        <v>0</v>
      </c>
      <c r="BB118" s="25">
        <v>0</v>
      </c>
      <c r="BC118" s="25">
        <v>0</v>
      </c>
      <c r="BD118" s="25">
        <v>0</v>
      </c>
      <c r="BE118" s="25">
        <v>0</v>
      </c>
      <c r="BF118" s="24">
        <v>0</v>
      </c>
      <c r="BG118" s="24">
        <f t="shared" si="2"/>
        <v>36</v>
      </c>
    </row>
    <row r="119" spans="1:59" s="14" customFormat="1" ht="16.5" customHeight="1" x14ac:dyDescent="0.35">
      <c r="A119" s="61" t="s">
        <v>194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3</v>
      </c>
      <c r="R119" s="25">
        <v>0</v>
      </c>
      <c r="S119" s="25">
        <v>11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4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5">
        <v>0</v>
      </c>
      <c r="AG119" s="25">
        <v>0</v>
      </c>
      <c r="AH119" s="25">
        <v>0</v>
      </c>
      <c r="AI119" s="25">
        <v>0</v>
      </c>
      <c r="AJ119" s="25">
        <v>0</v>
      </c>
      <c r="AK119" s="26">
        <v>0</v>
      </c>
      <c r="AL119" s="16">
        <v>0</v>
      </c>
      <c r="AM119" s="25">
        <v>0</v>
      </c>
      <c r="AN119" s="25">
        <v>0</v>
      </c>
      <c r="AO119" s="25">
        <v>0</v>
      </c>
      <c r="AP119" s="25">
        <v>0</v>
      </c>
      <c r="AQ119" s="25">
        <v>0</v>
      </c>
      <c r="AR119" s="25">
        <v>0</v>
      </c>
      <c r="AS119" s="25">
        <v>0</v>
      </c>
      <c r="AT119" s="25">
        <v>0</v>
      </c>
      <c r="AU119" s="25">
        <v>0</v>
      </c>
      <c r="AV119" s="25">
        <v>0</v>
      </c>
      <c r="AW119" s="25">
        <v>0</v>
      </c>
      <c r="AX119" s="25">
        <v>0</v>
      </c>
      <c r="AY119" s="25">
        <v>0</v>
      </c>
      <c r="AZ119" s="25">
        <v>0</v>
      </c>
      <c r="BA119" s="25">
        <v>0</v>
      </c>
      <c r="BB119" s="25">
        <v>0</v>
      </c>
      <c r="BC119" s="25">
        <v>0</v>
      </c>
      <c r="BD119" s="25">
        <v>0</v>
      </c>
      <c r="BE119" s="25">
        <v>0</v>
      </c>
      <c r="BF119" s="24">
        <v>0</v>
      </c>
      <c r="BG119" s="24">
        <f t="shared" si="2"/>
        <v>14</v>
      </c>
    </row>
    <row r="120" spans="1:59" s="14" customFormat="1" ht="16.5" customHeight="1" x14ac:dyDescent="0.35">
      <c r="A120" s="61" t="s">
        <v>195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  <c r="L120" s="25">
        <v>0</v>
      </c>
      <c r="M120" s="25">
        <v>0</v>
      </c>
      <c r="N120" s="25">
        <v>0</v>
      </c>
      <c r="O120" s="25">
        <v>0</v>
      </c>
      <c r="P120" s="25">
        <v>0</v>
      </c>
      <c r="Q120" s="25">
        <v>0</v>
      </c>
      <c r="R120" s="25">
        <v>1</v>
      </c>
      <c r="S120" s="25">
        <v>15</v>
      </c>
      <c r="T120" s="25">
        <v>0</v>
      </c>
      <c r="U120" s="25">
        <v>0</v>
      </c>
      <c r="V120" s="25">
        <v>0</v>
      </c>
      <c r="W120" s="25">
        <v>3</v>
      </c>
      <c r="X120" s="25">
        <v>0</v>
      </c>
      <c r="Y120" s="24">
        <v>0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0</v>
      </c>
      <c r="AJ120" s="25">
        <v>0</v>
      </c>
      <c r="AK120" s="26">
        <v>0</v>
      </c>
      <c r="AL120" s="16">
        <v>0</v>
      </c>
      <c r="AM120" s="25">
        <v>0</v>
      </c>
      <c r="AN120" s="25">
        <v>0</v>
      </c>
      <c r="AO120" s="25">
        <v>0</v>
      </c>
      <c r="AP120" s="25"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v>0</v>
      </c>
      <c r="AV120" s="25">
        <v>0</v>
      </c>
      <c r="AW120" s="25">
        <v>0</v>
      </c>
      <c r="AX120" s="25">
        <v>0</v>
      </c>
      <c r="AY120" s="25">
        <v>0</v>
      </c>
      <c r="AZ120" s="25">
        <v>0</v>
      </c>
      <c r="BA120" s="25">
        <v>0</v>
      </c>
      <c r="BB120" s="25">
        <v>0</v>
      </c>
      <c r="BC120" s="25">
        <v>0</v>
      </c>
      <c r="BD120" s="25">
        <v>0</v>
      </c>
      <c r="BE120" s="25">
        <v>0</v>
      </c>
      <c r="BF120" s="24">
        <v>0</v>
      </c>
      <c r="BG120" s="24">
        <f t="shared" si="2"/>
        <v>19</v>
      </c>
    </row>
    <row r="121" spans="1:59" s="14" customFormat="1" ht="16.5" customHeight="1" x14ac:dyDescent="0.35">
      <c r="A121" s="54" t="s">
        <v>196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1</v>
      </c>
      <c r="R121" s="25">
        <v>0</v>
      </c>
      <c r="S121" s="25">
        <v>6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4">
        <v>0</v>
      </c>
      <c r="Z121" s="25">
        <v>0</v>
      </c>
      <c r="AA121" s="25">
        <v>0</v>
      </c>
      <c r="AB121" s="25">
        <v>0</v>
      </c>
      <c r="AC121" s="25">
        <v>0</v>
      </c>
      <c r="AD121" s="25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0</v>
      </c>
      <c r="AJ121" s="25">
        <v>0</v>
      </c>
      <c r="AK121" s="26">
        <v>0</v>
      </c>
      <c r="AL121" s="16">
        <v>0</v>
      </c>
      <c r="AM121" s="25">
        <v>0</v>
      </c>
      <c r="AN121" s="25">
        <v>0</v>
      </c>
      <c r="AO121" s="25">
        <v>0</v>
      </c>
      <c r="AP121" s="25">
        <v>0</v>
      </c>
      <c r="AQ121" s="25">
        <v>0</v>
      </c>
      <c r="AR121" s="25">
        <v>0</v>
      </c>
      <c r="AS121" s="25">
        <v>0</v>
      </c>
      <c r="AT121" s="25">
        <v>0</v>
      </c>
      <c r="AU121" s="25">
        <v>0</v>
      </c>
      <c r="AV121" s="25">
        <v>0</v>
      </c>
      <c r="AW121" s="25">
        <v>0</v>
      </c>
      <c r="AX121" s="25">
        <v>0</v>
      </c>
      <c r="AY121" s="25">
        <v>0</v>
      </c>
      <c r="AZ121" s="25">
        <v>0</v>
      </c>
      <c r="BA121" s="25">
        <v>0</v>
      </c>
      <c r="BB121" s="25">
        <v>0</v>
      </c>
      <c r="BC121" s="25">
        <v>0</v>
      </c>
      <c r="BD121" s="25">
        <v>0</v>
      </c>
      <c r="BE121" s="25">
        <v>0</v>
      </c>
      <c r="BF121" s="24">
        <v>0</v>
      </c>
      <c r="BG121" s="24">
        <f t="shared" si="2"/>
        <v>7</v>
      </c>
    </row>
    <row r="122" spans="1:59" s="14" customFormat="1" ht="16.5" customHeight="1" x14ac:dyDescent="0.35">
      <c r="A122" s="54" t="s">
        <v>197</v>
      </c>
      <c r="B122" s="25">
        <v>0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4">
        <v>0</v>
      </c>
      <c r="Z122" s="25">
        <v>0</v>
      </c>
      <c r="AA122" s="25">
        <v>0</v>
      </c>
      <c r="AB122" s="25">
        <v>0</v>
      </c>
      <c r="AC122" s="25">
        <v>0</v>
      </c>
      <c r="AD122" s="25">
        <v>0</v>
      </c>
      <c r="AE122" s="25">
        <v>0</v>
      </c>
      <c r="AF122" s="25">
        <v>0</v>
      </c>
      <c r="AG122" s="25">
        <v>0</v>
      </c>
      <c r="AH122" s="25">
        <v>0</v>
      </c>
      <c r="AI122" s="25">
        <v>0</v>
      </c>
      <c r="AJ122" s="25">
        <v>0</v>
      </c>
      <c r="AK122" s="26">
        <v>0</v>
      </c>
      <c r="AL122" s="16">
        <v>0</v>
      </c>
      <c r="AM122" s="25">
        <v>0</v>
      </c>
      <c r="AN122" s="25">
        <v>0</v>
      </c>
      <c r="AO122" s="25">
        <v>0</v>
      </c>
      <c r="AP122" s="25">
        <v>0</v>
      </c>
      <c r="AQ122" s="25">
        <v>0</v>
      </c>
      <c r="AR122" s="25">
        <v>0</v>
      </c>
      <c r="AS122" s="25">
        <v>0</v>
      </c>
      <c r="AT122" s="25">
        <v>0</v>
      </c>
      <c r="AU122" s="25">
        <v>0</v>
      </c>
      <c r="AV122" s="25">
        <v>0</v>
      </c>
      <c r="AW122" s="25">
        <v>0</v>
      </c>
      <c r="AX122" s="25">
        <v>0</v>
      </c>
      <c r="AY122" s="25">
        <v>0</v>
      </c>
      <c r="AZ122" s="25">
        <v>0</v>
      </c>
      <c r="BA122" s="25">
        <v>0</v>
      </c>
      <c r="BB122" s="25">
        <v>0</v>
      </c>
      <c r="BC122" s="25">
        <v>0</v>
      </c>
      <c r="BD122" s="25">
        <v>0</v>
      </c>
      <c r="BE122" s="25">
        <v>0</v>
      </c>
      <c r="BF122" s="24">
        <v>0</v>
      </c>
      <c r="BG122" s="24">
        <f t="shared" si="2"/>
        <v>0</v>
      </c>
    </row>
    <row r="123" spans="1:59" s="14" customFormat="1" ht="16.5" customHeight="1" x14ac:dyDescent="0.35">
      <c r="A123" s="54" t="s">
        <v>198</v>
      </c>
      <c r="B123" s="25">
        <v>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10</v>
      </c>
      <c r="R123" s="25">
        <v>0</v>
      </c>
      <c r="S123" s="25">
        <v>2</v>
      </c>
      <c r="T123" s="25">
        <v>0</v>
      </c>
      <c r="U123" s="25">
        <v>0</v>
      </c>
      <c r="V123" s="25">
        <v>0</v>
      </c>
      <c r="W123" s="25">
        <v>8</v>
      </c>
      <c r="X123" s="25">
        <v>0</v>
      </c>
      <c r="Y123" s="24">
        <v>0</v>
      </c>
      <c r="Z123" s="25">
        <v>0</v>
      </c>
      <c r="AA123" s="25">
        <v>0</v>
      </c>
      <c r="AB123" s="25">
        <v>0</v>
      </c>
      <c r="AC123" s="25">
        <v>0</v>
      </c>
      <c r="AD123" s="25">
        <v>0</v>
      </c>
      <c r="AE123" s="25">
        <v>0</v>
      </c>
      <c r="AF123" s="25">
        <v>0</v>
      </c>
      <c r="AG123" s="25">
        <v>0</v>
      </c>
      <c r="AH123" s="25">
        <v>0</v>
      </c>
      <c r="AI123" s="25">
        <v>0</v>
      </c>
      <c r="AJ123" s="25">
        <v>0</v>
      </c>
      <c r="AK123" s="26">
        <v>0</v>
      </c>
      <c r="AL123" s="16">
        <v>0</v>
      </c>
      <c r="AM123" s="25">
        <v>0</v>
      </c>
      <c r="AN123" s="25">
        <v>0</v>
      </c>
      <c r="AO123" s="25">
        <v>0</v>
      </c>
      <c r="AP123" s="25"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v>0</v>
      </c>
      <c r="AV123" s="25">
        <v>0</v>
      </c>
      <c r="AW123" s="25">
        <v>0</v>
      </c>
      <c r="AX123" s="25">
        <v>0</v>
      </c>
      <c r="AY123" s="25">
        <v>0</v>
      </c>
      <c r="AZ123" s="25">
        <v>0</v>
      </c>
      <c r="BA123" s="25">
        <v>0</v>
      </c>
      <c r="BB123" s="25">
        <v>0</v>
      </c>
      <c r="BC123" s="25">
        <v>0</v>
      </c>
      <c r="BD123" s="25">
        <v>0</v>
      </c>
      <c r="BE123" s="25">
        <v>0</v>
      </c>
      <c r="BF123" s="24">
        <v>0</v>
      </c>
      <c r="BG123" s="24">
        <f t="shared" si="2"/>
        <v>20</v>
      </c>
    </row>
    <row r="124" spans="1:59" s="14" customFormat="1" ht="16.5" customHeight="1" x14ac:dyDescent="0.35">
      <c r="A124" s="54" t="s">
        <v>199</v>
      </c>
      <c r="B124" s="25">
        <v>0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4">
        <v>0</v>
      </c>
      <c r="Z124" s="25">
        <v>0</v>
      </c>
      <c r="AA124" s="25">
        <v>0</v>
      </c>
      <c r="AB124" s="25">
        <v>0</v>
      </c>
      <c r="AC124" s="25">
        <v>0</v>
      </c>
      <c r="AD124" s="25">
        <v>0</v>
      </c>
      <c r="AE124" s="25">
        <v>0</v>
      </c>
      <c r="AF124" s="25">
        <v>0</v>
      </c>
      <c r="AG124" s="25">
        <v>0</v>
      </c>
      <c r="AH124" s="25">
        <v>0</v>
      </c>
      <c r="AI124" s="25">
        <v>0</v>
      </c>
      <c r="AJ124" s="25">
        <v>0</v>
      </c>
      <c r="AK124" s="26">
        <v>0</v>
      </c>
      <c r="AL124" s="16">
        <v>0</v>
      </c>
      <c r="AM124" s="25">
        <v>0</v>
      </c>
      <c r="AN124" s="25">
        <v>0</v>
      </c>
      <c r="AO124" s="25">
        <v>0</v>
      </c>
      <c r="AP124" s="25">
        <v>0</v>
      </c>
      <c r="AQ124" s="25">
        <v>0</v>
      </c>
      <c r="AR124" s="25">
        <v>0</v>
      </c>
      <c r="AS124" s="25">
        <v>0</v>
      </c>
      <c r="AT124" s="25">
        <v>0</v>
      </c>
      <c r="AU124" s="25">
        <v>0</v>
      </c>
      <c r="AV124" s="25">
        <v>0</v>
      </c>
      <c r="AW124" s="25">
        <v>0</v>
      </c>
      <c r="AX124" s="25">
        <v>0</v>
      </c>
      <c r="AY124" s="25">
        <v>0</v>
      </c>
      <c r="AZ124" s="25">
        <v>0</v>
      </c>
      <c r="BA124" s="25">
        <v>0</v>
      </c>
      <c r="BB124" s="25">
        <v>0</v>
      </c>
      <c r="BC124" s="25">
        <v>0</v>
      </c>
      <c r="BD124" s="25">
        <v>0</v>
      </c>
      <c r="BE124" s="25">
        <v>0</v>
      </c>
      <c r="BF124" s="24">
        <v>0</v>
      </c>
      <c r="BG124" s="24">
        <f t="shared" si="2"/>
        <v>0</v>
      </c>
    </row>
    <row r="125" spans="1:59" s="14" customFormat="1" ht="16.5" customHeight="1" x14ac:dyDescent="0.35">
      <c r="A125" s="54" t="s">
        <v>200</v>
      </c>
      <c r="B125" s="25">
        <v>0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4">
        <v>0</v>
      </c>
      <c r="Z125" s="25">
        <v>0</v>
      </c>
      <c r="AA125" s="25">
        <v>0</v>
      </c>
      <c r="AB125" s="25">
        <v>0</v>
      </c>
      <c r="AC125" s="25">
        <v>0</v>
      </c>
      <c r="AD125" s="25">
        <v>0</v>
      </c>
      <c r="AE125" s="25">
        <v>0</v>
      </c>
      <c r="AF125" s="25">
        <v>0</v>
      </c>
      <c r="AG125" s="25">
        <v>0</v>
      </c>
      <c r="AH125" s="25">
        <v>0</v>
      </c>
      <c r="AI125" s="25">
        <v>0</v>
      </c>
      <c r="AJ125" s="25">
        <v>0</v>
      </c>
      <c r="AK125" s="26">
        <v>0</v>
      </c>
      <c r="AL125" s="16">
        <v>0</v>
      </c>
      <c r="AM125" s="25">
        <v>0</v>
      </c>
      <c r="AN125" s="25">
        <v>0</v>
      </c>
      <c r="AO125" s="25">
        <v>0</v>
      </c>
      <c r="AP125" s="25">
        <v>0</v>
      </c>
      <c r="AQ125" s="25">
        <v>0</v>
      </c>
      <c r="AR125" s="25">
        <v>0</v>
      </c>
      <c r="AS125" s="25">
        <v>0</v>
      </c>
      <c r="AT125" s="25">
        <v>0</v>
      </c>
      <c r="AU125" s="25">
        <v>0</v>
      </c>
      <c r="AV125" s="25">
        <v>0</v>
      </c>
      <c r="AW125" s="25">
        <v>0</v>
      </c>
      <c r="AX125" s="25">
        <v>0</v>
      </c>
      <c r="AY125" s="25">
        <v>0</v>
      </c>
      <c r="AZ125" s="25">
        <v>0</v>
      </c>
      <c r="BA125" s="25">
        <v>0</v>
      </c>
      <c r="BB125" s="25">
        <v>0</v>
      </c>
      <c r="BC125" s="25">
        <v>0</v>
      </c>
      <c r="BD125" s="25">
        <v>0</v>
      </c>
      <c r="BE125" s="25">
        <v>0</v>
      </c>
      <c r="BF125" s="24">
        <v>0</v>
      </c>
      <c r="BG125" s="24">
        <f t="shared" si="2"/>
        <v>0</v>
      </c>
    </row>
    <row r="126" spans="1:59" s="14" customFormat="1" ht="16.5" customHeight="1" x14ac:dyDescent="0.35">
      <c r="A126" s="54" t="s">
        <v>201</v>
      </c>
      <c r="B126" s="25">
        <v>0</v>
      </c>
      <c r="C126" s="25">
        <v>5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17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4">
        <v>0</v>
      </c>
      <c r="Z126" s="25">
        <v>0</v>
      </c>
      <c r="AA126" s="25">
        <v>0</v>
      </c>
      <c r="AB126" s="25">
        <v>0</v>
      </c>
      <c r="AC126" s="25">
        <v>0</v>
      </c>
      <c r="AD126" s="25">
        <v>0</v>
      </c>
      <c r="AE126" s="25">
        <v>0</v>
      </c>
      <c r="AF126" s="25">
        <v>0</v>
      </c>
      <c r="AG126" s="25">
        <v>0</v>
      </c>
      <c r="AH126" s="25">
        <v>0</v>
      </c>
      <c r="AI126" s="25">
        <v>0</v>
      </c>
      <c r="AJ126" s="25">
        <v>0</v>
      </c>
      <c r="AK126" s="26">
        <v>0</v>
      </c>
      <c r="AL126" s="16">
        <v>0</v>
      </c>
      <c r="AM126" s="25">
        <v>0</v>
      </c>
      <c r="AN126" s="25">
        <v>0</v>
      </c>
      <c r="AO126" s="25">
        <v>0</v>
      </c>
      <c r="AP126" s="25">
        <v>0</v>
      </c>
      <c r="AQ126" s="25">
        <v>0</v>
      </c>
      <c r="AR126" s="25">
        <v>0</v>
      </c>
      <c r="AS126" s="25">
        <v>0</v>
      </c>
      <c r="AT126" s="25">
        <v>0</v>
      </c>
      <c r="AU126" s="25">
        <v>0</v>
      </c>
      <c r="AV126" s="25">
        <v>0</v>
      </c>
      <c r="AW126" s="25">
        <v>0</v>
      </c>
      <c r="AX126" s="25">
        <v>0</v>
      </c>
      <c r="AY126" s="25">
        <v>0</v>
      </c>
      <c r="AZ126" s="25">
        <v>0</v>
      </c>
      <c r="BA126" s="25">
        <v>0</v>
      </c>
      <c r="BB126" s="25">
        <v>0</v>
      </c>
      <c r="BC126" s="25">
        <v>0</v>
      </c>
      <c r="BD126" s="25">
        <v>0</v>
      </c>
      <c r="BE126" s="25">
        <v>0</v>
      </c>
      <c r="BF126" s="24">
        <v>0</v>
      </c>
      <c r="BG126" s="24">
        <f t="shared" si="2"/>
        <v>22</v>
      </c>
    </row>
    <row r="127" spans="1:59" s="14" customFormat="1" ht="16.5" customHeight="1" x14ac:dyDescent="0.35">
      <c r="A127" s="54" t="s">
        <v>202</v>
      </c>
      <c r="B127" s="25">
        <v>0</v>
      </c>
      <c r="C127" s="25">
        <v>0</v>
      </c>
      <c r="D127" s="25">
        <v>0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0</v>
      </c>
      <c r="N127" s="25">
        <v>0</v>
      </c>
      <c r="O127" s="25">
        <v>0</v>
      </c>
      <c r="P127" s="25">
        <v>0</v>
      </c>
      <c r="Q127" s="25">
        <v>1</v>
      </c>
      <c r="R127" s="25">
        <v>2</v>
      </c>
      <c r="S127" s="25">
        <v>26</v>
      </c>
      <c r="T127" s="25">
        <v>0</v>
      </c>
      <c r="U127" s="25">
        <v>0</v>
      </c>
      <c r="V127" s="25">
        <v>0</v>
      </c>
      <c r="W127" s="25">
        <v>4</v>
      </c>
      <c r="X127" s="25">
        <v>0</v>
      </c>
      <c r="Y127" s="24">
        <v>0</v>
      </c>
      <c r="Z127" s="25">
        <v>0</v>
      </c>
      <c r="AA127" s="25">
        <v>0</v>
      </c>
      <c r="AB127" s="25">
        <v>0</v>
      </c>
      <c r="AC127" s="25">
        <v>0</v>
      </c>
      <c r="AD127" s="25">
        <v>0</v>
      </c>
      <c r="AE127" s="25">
        <v>0</v>
      </c>
      <c r="AF127" s="25">
        <v>0</v>
      </c>
      <c r="AG127" s="25">
        <v>0</v>
      </c>
      <c r="AH127" s="25">
        <v>0</v>
      </c>
      <c r="AI127" s="25">
        <v>0</v>
      </c>
      <c r="AJ127" s="25">
        <v>0</v>
      </c>
      <c r="AK127" s="26">
        <v>0</v>
      </c>
      <c r="AL127" s="16">
        <v>0</v>
      </c>
      <c r="AM127" s="25">
        <v>0</v>
      </c>
      <c r="AN127" s="25">
        <v>0</v>
      </c>
      <c r="AO127" s="25">
        <v>0</v>
      </c>
      <c r="AP127" s="25">
        <v>0</v>
      </c>
      <c r="AQ127" s="25">
        <v>0</v>
      </c>
      <c r="AR127" s="25">
        <v>0</v>
      </c>
      <c r="AS127" s="25">
        <v>0</v>
      </c>
      <c r="AT127" s="25">
        <v>0</v>
      </c>
      <c r="AU127" s="25">
        <v>0</v>
      </c>
      <c r="AV127" s="25">
        <v>0</v>
      </c>
      <c r="AW127" s="25">
        <v>0</v>
      </c>
      <c r="AX127" s="25">
        <v>0</v>
      </c>
      <c r="AY127" s="25">
        <v>0</v>
      </c>
      <c r="AZ127" s="25">
        <v>0</v>
      </c>
      <c r="BA127" s="25">
        <v>0</v>
      </c>
      <c r="BB127" s="25">
        <v>0</v>
      </c>
      <c r="BC127" s="25">
        <v>0</v>
      </c>
      <c r="BD127" s="25">
        <v>0</v>
      </c>
      <c r="BE127" s="25">
        <v>0</v>
      </c>
      <c r="BF127" s="24">
        <v>0</v>
      </c>
      <c r="BG127" s="24">
        <f t="shared" si="2"/>
        <v>33</v>
      </c>
    </row>
    <row r="128" spans="1:59" s="14" customFormat="1" ht="16.5" customHeight="1" x14ac:dyDescent="0.35">
      <c r="A128" s="54" t="s">
        <v>203</v>
      </c>
      <c r="B128" s="25">
        <v>0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4">
        <v>0</v>
      </c>
      <c r="Z128" s="25">
        <v>0</v>
      </c>
      <c r="AA128" s="25">
        <v>0</v>
      </c>
      <c r="AB128" s="25">
        <v>0</v>
      </c>
      <c r="AC128" s="25">
        <v>0</v>
      </c>
      <c r="AD128" s="25">
        <v>0</v>
      </c>
      <c r="AE128" s="25">
        <v>0</v>
      </c>
      <c r="AF128" s="25">
        <v>0</v>
      </c>
      <c r="AG128" s="25">
        <v>0</v>
      </c>
      <c r="AH128" s="25">
        <v>0</v>
      </c>
      <c r="AI128" s="25">
        <v>0</v>
      </c>
      <c r="AJ128" s="25">
        <v>0</v>
      </c>
      <c r="AK128" s="26">
        <v>0</v>
      </c>
      <c r="AL128" s="16">
        <v>0</v>
      </c>
      <c r="AM128" s="25">
        <v>0</v>
      </c>
      <c r="AN128" s="25">
        <v>0</v>
      </c>
      <c r="AO128" s="25">
        <v>0</v>
      </c>
      <c r="AP128" s="25">
        <v>0</v>
      </c>
      <c r="AQ128" s="25">
        <v>0</v>
      </c>
      <c r="AR128" s="25">
        <v>0</v>
      </c>
      <c r="AS128" s="25">
        <v>0</v>
      </c>
      <c r="AT128" s="25">
        <v>0</v>
      </c>
      <c r="AU128" s="25">
        <v>0</v>
      </c>
      <c r="AV128" s="25">
        <v>0</v>
      </c>
      <c r="AW128" s="25">
        <v>0</v>
      </c>
      <c r="AX128" s="25">
        <v>0</v>
      </c>
      <c r="AY128" s="25">
        <v>0</v>
      </c>
      <c r="AZ128" s="25">
        <v>0</v>
      </c>
      <c r="BA128" s="25">
        <v>0</v>
      </c>
      <c r="BB128" s="25">
        <v>0</v>
      </c>
      <c r="BC128" s="25">
        <v>0</v>
      </c>
      <c r="BD128" s="25">
        <v>0</v>
      </c>
      <c r="BE128" s="25">
        <v>0</v>
      </c>
      <c r="BF128" s="24">
        <v>0</v>
      </c>
      <c r="BG128" s="24">
        <f t="shared" si="2"/>
        <v>0</v>
      </c>
    </row>
    <row r="129" spans="1:59" s="14" customFormat="1" ht="16.5" customHeight="1" x14ac:dyDescent="0.35">
      <c r="A129" s="54" t="s">
        <v>204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4">
        <v>0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0</v>
      </c>
      <c r="AF129" s="25">
        <v>0</v>
      </c>
      <c r="AG129" s="25">
        <v>0</v>
      </c>
      <c r="AH129" s="25">
        <v>0</v>
      </c>
      <c r="AI129" s="25">
        <v>0</v>
      </c>
      <c r="AJ129" s="25">
        <v>0</v>
      </c>
      <c r="AK129" s="26">
        <v>0</v>
      </c>
      <c r="AL129" s="16">
        <v>0</v>
      </c>
      <c r="AM129" s="25">
        <v>0</v>
      </c>
      <c r="AN129" s="25">
        <v>0</v>
      </c>
      <c r="AO129" s="25">
        <v>0</v>
      </c>
      <c r="AP129" s="25">
        <v>0</v>
      </c>
      <c r="AQ129" s="25">
        <v>0</v>
      </c>
      <c r="AR129" s="25">
        <v>0</v>
      </c>
      <c r="AS129" s="25">
        <v>0</v>
      </c>
      <c r="AT129" s="25">
        <v>0</v>
      </c>
      <c r="AU129" s="25">
        <v>0</v>
      </c>
      <c r="AV129" s="25">
        <v>0</v>
      </c>
      <c r="AW129" s="25">
        <v>0</v>
      </c>
      <c r="AX129" s="25">
        <v>0</v>
      </c>
      <c r="AY129" s="25">
        <v>0</v>
      </c>
      <c r="AZ129" s="25">
        <v>0</v>
      </c>
      <c r="BA129" s="25">
        <v>0</v>
      </c>
      <c r="BB129" s="25">
        <v>0</v>
      </c>
      <c r="BC129" s="25">
        <v>0</v>
      </c>
      <c r="BD129" s="25">
        <v>0</v>
      </c>
      <c r="BE129" s="25">
        <v>0</v>
      </c>
      <c r="BF129" s="24">
        <v>0</v>
      </c>
      <c r="BG129" s="24">
        <f t="shared" si="2"/>
        <v>0</v>
      </c>
    </row>
    <row r="130" spans="1:59" s="14" customFormat="1" ht="16.5" customHeight="1" x14ac:dyDescent="0.35">
      <c r="A130" s="54" t="s">
        <v>205</v>
      </c>
      <c r="B130" s="25">
        <v>0</v>
      </c>
      <c r="C130" s="25">
        <v>0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16</v>
      </c>
      <c r="T130" s="25">
        <v>0</v>
      </c>
      <c r="U130" s="25">
        <v>0</v>
      </c>
      <c r="V130" s="25">
        <v>0</v>
      </c>
      <c r="W130" s="25">
        <v>4</v>
      </c>
      <c r="X130" s="25">
        <v>0</v>
      </c>
      <c r="Y130" s="24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0</v>
      </c>
      <c r="AE130" s="25">
        <v>0</v>
      </c>
      <c r="AF130" s="25">
        <v>0</v>
      </c>
      <c r="AG130" s="25">
        <v>0</v>
      </c>
      <c r="AH130" s="25">
        <v>0</v>
      </c>
      <c r="AI130" s="25">
        <v>0</v>
      </c>
      <c r="AJ130" s="25">
        <v>0</v>
      </c>
      <c r="AK130" s="26">
        <v>0</v>
      </c>
      <c r="AL130" s="16">
        <v>0</v>
      </c>
      <c r="AM130" s="25">
        <v>0</v>
      </c>
      <c r="AN130" s="25">
        <v>0</v>
      </c>
      <c r="AO130" s="25">
        <v>0</v>
      </c>
      <c r="AP130" s="25"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v>0</v>
      </c>
      <c r="AV130" s="25">
        <v>0</v>
      </c>
      <c r="AW130" s="25">
        <v>0</v>
      </c>
      <c r="AX130" s="25">
        <v>0</v>
      </c>
      <c r="AY130" s="25">
        <v>0</v>
      </c>
      <c r="AZ130" s="25">
        <v>0</v>
      </c>
      <c r="BA130" s="25">
        <v>0</v>
      </c>
      <c r="BB130" s="25">
        <v>0</v>
      </c>
      <c r="BC130" s="25">
        <v>0</v>
      </c>
      <c r="BD130" s="25">
        <v>0</v>
      </c>
      <c r="BE130" s="25">
        <v>0</v>
      </c>
      <c r="BF130" s="24">
        <v>0</v>
      </c>
      <c r="BG130" s="24">
        <f t="shared" si="2"/>
        <v>20</v>
      </c>
    </row>
    <row r="131" spans="1:59" s="14" customFormat="1" ht="16.5" customHeight="1" x14ac:dyDescent="0.35">
      <c r="A131" s="54" t="s">
        <v>206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5</v>
      </c>
      <c r="R131" s="25">
        <v>1</v>
      </c>
      <c r="S131" s="25">
        <v>20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4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5">
        <v>0</v>
      </c>
      <c r="AF131" s="25">
        <v>0</v>
      </c>
      <c r="AG131" s="25">
        <v>0</v>
      </c>
      <c r="AH131" s="25">
        <v>0</v>
      </c>
      <c r="AI131" s="25">
        <v>0</v>
      </c>
      <c r="AJ131" s="25">
        <v>0</v>
      </c>
      <c r="AK131" s="26">
        <v>0</v>
      </c>
      <c r="AL131" s="16">
        <v>0</v>
      </c>
      <c r="AM131" s="25">
        <v>0</v>
      </c>
      <c r="AN131" s="25">
        <v>0</v>
      </c>
      <c r="AO131" s="25">
        <v>0</v>
      </c>
      <c r="AP131" s="25">
        <v>0</v>
      </c>
      <c r="AQ131" s="25">
        <v>0</v>
      </c>
      <c r="AR131" s="25">
        <v>0</v>
      </c>
      <c r="AS131" s="25">
        <v>0</v>
      </c>
      <c r="AT131" s="25">
        <v>0</v>
      </c>
      <c r="AU131" s="25">
        <v>0</v>
      </c>
      <c r="AV131" s="25">
        <v>0</v>
      </c>
      <c r="AW131" s="25">
        <v>0</v>
      </c>
      <c r="AX131" s="25">
        <v>0</v>
      </c>
      <c r="AY131" s="25">
        <v>0</v>
      </c>
      <c r="AZ131" s="25">
        <v>0</v>
      </c>
      <c r="BA131" s="25">
        <v>0</v>
      </c>
      <c r="BB131" s="25">
        <v>0</v>
      </c>
      <c r="BC131" s="25">
        <v>0</v>
      </c>
      <c r="BD131" s="25">
        <v>0</v>
      </c>
      <c r="BE131" s="25">
        <v>0</v>
      </c>
      <c r="BF131" s="24">
        <v>0</v>
      </c>
      <c r="BG131" s="24">
        <f t="shared" si="2"/>
        <v>26</v>
      </c>
    </row>
    <row r="132" spans="1:59" s="14" customFormat="1" ht="16.5" customHeight="1" x14ac:dyDescent="0.35">
      <c r="A132" s="54" t="s">
        <v>207</v>
      </c>
      <c r="B132" s="25">
        <v>0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4">
        <v>0</v>
      </c>
      <c r="Z132" s="25">
        <v>0</v>
      </c>
      <c r="AA132" s="25">
        <v>0</v>
      </c>
      <c r="AB132" s="25">
        <v>0</v>
      </c>
      <c r="AC132" s="25">
        <v>0</v>
      </c>
      <c r="AD132" s="25">
        <v>0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5">
        <v>0</v>
      </c>
      <c r="AK132" s="26">
        <v>0</v>
      </c>
      <c r="AL132" s="16">
        <v>0</v>
      </c>
      <c r="AM132" s="25">
        <v>0</v>
      </c>
      <c r="AN132" s="25">
        <v>0</v>
      </c>
      <c r="AO132" s="25">
        <v>0</v>
      </c>
      <c r="AP132" s="25"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v>0</v>
      </c>
      <c r="AV132" s="25">
        <v>0</v>
      </c>
      <c r="AW132" s="25">
        <v>0</v>
      </c>
      <c r="AX132" s="25">
        <v>0</v>
      </c>
      <c r="AY132" s="25">
        <v>0</v>
      </c>
      <c r="AZ132" s="25">
        <v>0</v>
      </c>
      <c r="BA132" s="25">
        <v>0</v>
      </c>
      <c r="BB132" s="25">
        <v>0</v>
      </c>
      <c r="BC132" s="25">
        <v>0</v>
      </c>
      <c r="BD132" s="25">
        <v>0</v>
      </c>
      <c r="BE132" s="25">
        <v>0</v>
      </c>
      <c r="BF132" s="24">
        <v>0</v>
      </c>
      <c r="BG132" s="24">
        <f t="shared" si="2"/>
        <v>0</v>
      </c>
    </row>
    <row r="133" spans="1:59" s="14" customFormat="1" ht="16.5" customHeight="1" x14ac:dyDescent="0.35">
      <c r="A133" s="54" t="s">
        <v>209</v>
      </c>
      <c r="B133" s="25">
        <v>0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  <c r="P133" s="25">
        <v>0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0</v>
      </c>
      <c r="X133" s="25">
        <v>0</v>
      </c>
      <c r="Y133" s="24">
        <v>0</v>
      </c>
      <c r="Z133" s="25">
        <v>0</v>
      </c>
      <c r="AA133" s="25">
        <v>0</v>
      </c>
      <c r="AB133" s="25">
        <v>0</v>
      </c>
      <c r="AC133" s="25">
        <v>0</v>
      </c>
      <c r="AD133" s="25">
        <v>0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5">
        <v>0</v>
      </c>
      <c r="AK133" s="26">
        <v>0</v>
      </c>
      <c r="AL133" s="16">
        <v>0</v>
      </c>
      <c r="AM133" s="25">
        <v>0</v>
      </c>
      <c r="AN133" s="25">
        <v>0</v>
      </c>
      <c r="AO133" s="25">
        <v>0</v>
      </c>
      <c r="AP133" s="25">
        <v>0</v>
      </c>
      <c r="AQ133" s="25">
        <v>0</v>
      </c>
      <c r="AR133" s="25">
        <v>0</v>
      </c>
      <c r="AS133" s="25">
        <v>0</v>
      </c>
      <c r="AT133" s="25">
        <v>0</v>
      </c>
      <c r="AU133" s="25">
        <v>0</v>
      </c>
      <c r="AV133" s="25">
        <v>0</v>
      </c>
      <c r="AW133" s="25">
        <v>0</v>
      </c>
      <c r="AX133" s="25">
        <v>0</v>
      </c>
      <c r="AY133" s="25">
        <v>0</v>
      </c>
      <c r="AZ133" s="25">
        <v>0</v>
      </c>
      <c r="BA133" s="25">
        <v>0</v>
      </c>
      <c r="BB133" s="25">
        <v>0</v>
      </c>
      <c r="BC133" s="25">
        <v>0</v>
      </c>
      <c r="BD133" s="25">
        <v>0</v>
      </c>
      <c r="BE133" s="25">
        <v>0</v>
      </c>
      <c r="BF133" s="24">
        <v>0</v>
      </c>
      <c r="BG133" s="24">
        <f t="shared" si="2"/>
        <v>0</v>
      </c>
    </row>
    <row r="134" spans="1:59" s="14" customFormat="1" ht="16.5" customHeight="1" x14ac:dyDescent="0.35">
      <c r="A134" s="54" t="s">
        <v>210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0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4">
        <v>0</v>
      </c>
      <c r="Z134" s="25">
        <v>0</v>
      </c>
      <c r="AA134" s="25">
        <v>0</v>
      </c>
      <c r="AB134" s="25">
        <v>0</v>
      </c>
      <c r="AC134" s="25">
        <v>0</v>
      </c>
      <c r="AD134" s="25">
        <v>0</v>
      </c>
      <c r="AE134" s="25">
        <v>0</v>
      </c>
      <c r="AF134" s="25">
        <v>0</v>
      </c>
      <c r="AG134" s="25">
        <v>0</v>
      </c>
      <c r="AH134" s="25">
        <v>0</v>
      </c>
      <c r="AI134" s="25">
        <v>0</v>
      </c>
      <c r="AJ134" s="25">
        <v>0</v>
      </c>
      <c r="AK134" s="26">
        <v>0</v>
      </c>
      <c r="AL134" s="16">
        <v>0</v>
      </c>
      <c r="AM134" s="25">
        <v>0</v>
      </c>
      <c r="AN134" s="25">
        <v>0</v>
      </c>
      <c r="AO134" s="25">
        <v>0</v>
      </c>
      <c r="AP134" s="25">
        <v>0</v>
      </c>
      <c r="AQ134" s="25">
        <v>0</v>
      </c>
      <c r="AR134" s="25">
        <v>0</v>
      </c>
      <c r="AS134" s="25">
        <v>0</v>
      </c>
      <c r="AT134" s="25">
        <v>0</v>
      </c>
      <c r="AU134" s="25">
        <v>0</v>
      </c>
      <c r="AV134" s="25">
        <v>0</v>
      </c>
      <c r="AW134" s="25">
        <v>0</v>
      </c>
      <c r="AX134" s="25">
        <v>0</v>
      </c>
      <c r="AY134" s="25">
        <v>0</v>
      </c>
      <c r="AZ134" s="25">
        <v>0</v>
      </c>
      <c r="BA134" s="25">
        <v>0</v>
      </c>
      <c r="BB134" s="25">
        <v>0</v>
      </c>
      <c r="BC134" s="25">
        <v>0</v>
      </c>
      <c r="BD134" s="25">
        <v>0</v>
      </c>
      <c r="BE134" s="25">
        <v>0</v>
      </c>
      <c r="BF134" s="24">
        <v>0</v>
      </c>
      <c r="BG134" s="24">
        <f t="shared" si="2"/>
        <v>0</v>
      </c>
    </row>
    <row r="135" spans="1:59" s="14" customFormat="1" ht="16.5" customHeight="1" x14ac:dyDescent="0.35">
      <c r="A135" s="54" t="s">
        <v>213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3</v>
      </c>
      <c r="O135" s="25">
        <v>0</v>
      </c>
      <c r="P135" s="25">
        <v>0</v>
      </c>
      <c r="Q135" s="25">
        <v>2</v>
      </c>
      <c r="R135" s="25">
        <v>2</v>
      </c>
      <c r="S135" s="25">
        <v>36</v>
      </c>
      <c r="T135" s="25">
        <v>0</v>
      </c>
      <c r="U135" s="25">
        <v>0</v>
      </c>
      <c r="V135" s="25">
        <v>0</v>
      </c>
      <c r="W135" s="25">
        <v>2</v>
      </c>
      <c r="X135" s="25">
        <v>0</v>
      </c>
      <c r="Y135" s="24">
        <v>0</v>
      </c>
      <c r="Z135" s="25">
        <v>0</v>
      </c>
      <c r="AA135" s="25">
        <v>0</v>
      </c>
      <c r="AB135" s="25">
        <v>0</v>
      </c>
      <c r="AC135" s="25">
        <v>0</v>
      </c>
      <c r="AD135" s="25">
        <v>0</v>
      </c>
      <c r="AE135" s="25">
        <v>0</v>
      </c>
      <c r="AF135" s="25">
        <v>0</v>
      </c>
      <c r="AG135" s="25">
        <v>0</v>
      </c>
      <c r="AH135" s="25">
        <v>0</v>
      </c>
      <c r="AI135" s="25">
        <v>0</v>
      </c>
      <c r="AJ135" s="25">
        <v>0</v>
      </c>
      <c r="AK135" s="26">
        <v>0</v>
      </c>
      <c r="AL135" s="16">
        <v>0</v>
      </c>
      <c r="AM135" s="25">
        <v>0</v>
      </c>
      <c r="AN135" s="25">
        <v>0</v>
      </c>
      <c r="AO135" s="25">
        <v>0</v>
      </c>
      <c r="AP135" s="25">
        <v>0</v>
      </c>
      <c r="AQ135" s="25">
        <v>0</v>
      </c>
      <c r="AR135" s="25">
        <v>0</v>
      </c>
      <c r="AS135" s="25">
        <v>0</v>
      </c>
      <c r="AT135" s="25">
        <v>0</v>
      </c>
      <c r="AU135" s="25">
        <v>0</v>
      </c>
      <c r="AV135" s="25">
        <v>0</v>
      </c>
      <c r="AW135" s="25">
        <v>0</v>
      </c>
      <c r="AX135" s="25">
        <v>0</v>
      </c>
      <c r="AY135" s="25">
        <v>0</v>
      </c>
      <c r="AZ135" s="25">
        <v>0</v>
      </c>
      <c r="BA135" s="25">
        <v>0</v>
      </c>
      <c r="BB135" s="25">
        <v>0</v>
      </c>
      <c r="BC135" s="25">
        <v>0</v>
      </c>
      <c r="BD135" s="25">
        <v>0</v>
      </c>
      <c r="BE135" s="25">
        <v>0</v>
      </c>
      <c r="BF135" s="24">
        <v>0</v>
      </c>
      <c r="BG135" s="24">
        <f t="shared" ref="BG135" si="3">SUM(B135:BF135)</f>
        <v>45</v>
      </c>
    </row>
    <row r="136" spans="1:59" s="14" customFormat="1" ht="16.5" customHeight="1" x14ac:dyDescent="0.35">
      <c r="A136" s="62" t="s">
        <v>214</v>
      </c>
      <c r="B136" s="25">
        <v>0</v>
      </c>
      <c r="C136" s="25">
        <v>0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4"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</v>
      </c>
      <c r="AF136" s="25">
        <v>0</v>
      </c>
      <c r="AG136" s="25">
        <v>0</v>
      </c>
      <c r="AH136" s="25">
        <v>0</v>
      </c>
      <c r="AI136" s="25">
        <v>0</v>
      </c>
      <c r="AJ136" s="25">
        <v>0</v>
      </c>
      <c r="AK136" s="26">
        <v>0</v>
      </c>
      <c r="AL136" s="16">
        <v>0</v>
      </c>
      <c r="AM136" s="25">
        <v>0</v>
      </c>
      <c r="AN136" s="25">
        <v>0</v>
      </c>
      <c r="AO136" s="25">
        <v>0</v>
      </c>
      <c r="AP136" s="25">
        <v>0</v>
      </c>
      <c r="AQ136" s="25">
        <v>0</v>
      </c>
      <c r="AR136" s="25">
        <v>0</v>
      </c>
      <c r="AS136" s="25">
        <v>0</v>
      </c>
      <c r="AT136" s="25">
        <v>0</v>
      </c>
      <c r="AU136" s="25">
        <v>0</v>
      </c>
      <c r="AV136" s="25">
        <v>0</v>
      </c>
      <c r="AW136" s="25">
        <v>0</v>
      </c>
      <c r="AX136" s="25">
        <v>0</v>
      </c>
      <c r="AY136" s="25">
        <v>0</v>
      </c>
      <c r="AZ136" s="25">
        <v>0</v>
      </c>
      <c r="BA136" s="25">
        <v>0</v>
      </c>
      <c r="BB136" s="25">
        <v>0</v>
      </c>
      <c r="BC136" s="25">
        <v>0</v>
      </c>
      <c r="BD136" s="25">
        <v>0</v>
      </c>
      <c r="BE136" s="25">
        <v>0</v>
      </c>
      <c r="BF136" s="24">
        <v>0</v>
      </c>
      <c r="BG136" s="24">
        <f t="shared" ref="BG136" si="4">SUM(B136:BF136)</f>
        <v>0</v>
      </c>
    </row>
    <row r="137" spans="1:59" s="14" customFormat="1" ht="16.5" customHeight="1" x14ac:dyDescent="0.35">
      <c r="A137" s="62" t="s">
        <v>215</v>
      </c>
      <c r="B137" s="25">
        <v>0</v>
      </c>
      <c r="C137" s="25">
        <v>0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2</v>
      </c>
      <c r="R137" s="25">
        <v>17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  <c r="Y137" s="24">
        <v>0</v>
      </c>
      <c r="Z137" s="25">
        <v>0</v>
      </c>
      <c r="AA137" s="25">
        <v>0</v>
      </c>
      <c r="AB137" s="25">
        <v>0</v>
      </c>
      <c r="AC137" s="25">
        <v>0</v>
      </c>
      <c r="AD137" s="25">
        <v>0</v>
      </c>
      <c r="AE137" s="25">
        <v>0</v>
      </c>
      <c r="AF137" s="25">
        <v>0</v>
      </c>
      <c r="AG137" s="25">
        <v>0</v>
      </c>
      <c r="AH137" s="25">
        <v>0</v>
      </c>
      <c r="AI137" s="25">
        <v>0</v>
      </c>
      <c r="AJ137" s="25">
        <v>0</v>
      </c>
      <c r="AK137" s="26">
        <v>0</v>
      </c>
      <c r="AL137" s="16">
        <v>0</v>
      </c>
      <c r="AM137" s="25">
        <v>0</v>
      </c>
      <c r="AN137" s="25">
        <v>0</v>
      </c>
      <c r="AO137" s="25">
        <v>0</v>
      </c>
      <c r="AP137" s="25">
        <v>0</v>
      </c>
      <c r="AQ137" s="25">
        <v>0</v>
      </c>
      <c r="AR137" s="25">
        <v>0</v>
      </c>
      <c r="AS137" s="25">
        <v>0</v>
      </c>
      <c r="AT137" s="25">
        <v>0</v>
      </c>
      <c r="AU137" s="25">
        <v>0</v>
      </c>
      <c r="AV137" s="25">
        <v>0</v>
      </c>
      <c r="AW137" s="25">
        <v>0</v>
      </c>
      <c r="AX137" s="25">
        <v>0</v>
      </c>
      <c r="AY137" s="25">
        <v>0</v>
      </c>
      <c r="AZ137" s="25">
        <v>0</v>
      </c>
      <c r="BA137" s="25">
        <v>0</v>
      </c>
      <c r="BB137" s="25">
        <v>0</v>
      </c>
      <c r="BC137" s="25">
        <v>0</v>
      </c>
      <c r="BD137" s="25">
        <v>0</v>
      </c>
      <c r="BE137" s="25">
        <v>0</v>
      </c>
      <c r="BF137" s="24">
        <v>0</v>
      </c>
      <c r="BG137" s="24">
        <f t="shared" ref="BG137" si="5">SUM(B137:BF137)</f>
        <v>19</v>
      </c>
    </row>
    <row r="138" spans="1:59" s="14" customFormat="1" ht="16.5" customHeight="1" x14ac:dyDescent="0.35">
      <c r="A138" s="62" t="s">
        <v>216</v>
      </c>
      <c r="B138" s="25">
        <v>0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5</v>
      </c>
      <c r="S138" s="25">
        <v>8</v>
      </c>
      <c r="T138" s="25">
        <v>0</v>
      </c>
      <c r="U138" s="25">
        <v>0</v>
      </c>
      <c r="V138" s="25">
        <v>0</v>
      </c>
      <c r="W138" s="25">
        <v>3</v>
      </c>
      <c r="X138" s="25">
        <v>0</v>
      </c>
      <c r="Y138" s="24">
        <v>0</v>
      </c>
      <c r="Z138" s="25">
        <v>0</v>
      </c>
      <c r="AA138" s="25">
        <v>0</v>
      </c>
      <c r="AB138" s="25">
        <v>0</v>
      </c>
      <c r="AC138" s="25">
        <v>0</v>
      </c>
      <c r="AD138" s="25">
        <v>0</v>
      </c>
      <c r="AE138" s="25">
        <v>0</v>
      </c>
      <c r="AF138" s="25">
        <v>0</v>
      </c>
      <c r="AG138" s="25">
        <v>0</v>
      </c>
      <c r="AH138" s="25">
        <v>0</v>
      </c>
      <c r="AI138" s="25">
        <v>0</v>
      </c>
      <c r="AJ138" s="25">
        <v>0</v>
      </c>
      <c r="AK138" s="26">
        <v>0</v>
      </c>
      <c r="AL138" s="16">
        <v>0</v>
      </c>
      <c r="AM138" s="25">
        <v>0</v>
      </c>
      <c r="AN138" s="25">
        <v>0</v>
      </c>
      <c r="AO138" s="25">
        <v>0</v>
      </c>
      <c r="AP138" s="25">
        <v>0</v>
      </c>
      <c r="AQ138" s="25">
        <v>0</v>
      </c>
      <c r="AR138" s="25">
        <v>0</v>
      </c>
      <c r="AS138" s="25">
        <v>0</v>
      </c>
      <c r="AT138" s="25">
        <v>0</v>
      </c>
      <c r="AU138" s="25">
        <v>0</v>
      </c>
      <c r="AV138" s="25">
        <v>0</v>
      </c>
      <c r="AW138" s="25">
        <v>0</v>
      </c>
      <c r="AX138" s="25">
        <v>0</v>
      </c>
      <c r="AY138" s="25">
        <v>0</v>
      </c>
      <c r="AZ138" s="25">
        <v>0</v>
      </c>
      <c r="BA138" s="25">
        <v>0</v>
      </c>
      <c r="BB138" s="25">
        <v>0</v>
      </c>
      <c r="BC138" s="25">
        <v>0</v>
      </c>
      <c r="BD138" s="25">
        <v>0</v>
      </c>
      <c r="BE138" s="25">
        <v>0</v>
      </c>
      <c r="BF138" s="24">
        <v>0</v>
      </c>
      <c r="BG138" s="24">
        <f t="shared" ref="BG138" si="6">SUM(B138:BF138)</f>
        <v>16</v>
      </c>
    </row>
    <row r="139" spans="1:59" s="14" customFormat="1" ht="16.5" customHeight="1" x14ac:dyDescent="0.35">
      <c r="A139" s="62" t="s">
        <v>217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4"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26">
        <v>0</v>
      </c>
      <c r="AL139" s="16">
        <v>0</v>
      </c>
      <c r="AM139" s="25">
        <v>0</v>
      </c>
      <c r="AN139" s="25">
        <v>0</v>
      </c>
      <c r="AO139" s="25">
        <v>0</v>
      </c>
      <c r="AP139" s="25"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v>0</v>
      </c>
      <c r="AV139" s="25">
        <v>0</v>
      </c>
      <c r="AW139" s="25">
        <v>0</v>
      </c>
      <c r="AX139" s="25">
        <v>0</v>
      </c>
      <c r="AY139" s="25">
        <v>0</v>
      </c>
      <c r="AZ139" s="25">
        <v>0</v>
      </c>
      <c r="BA139" s="25">
        <v>0</v>
      </c>
      <c r="BB139" s="25">
        <v>0</v>
      </c>
      <c r="BC139" s="25">
        <v>0</v>
      </c>
      <c r="BD139" s="25">
        <v>0</v>
      </c>
      <c r="BE139" s="25">
        <v>0</v>
      </c>
      <c r="BF139" s="24">
        <v>0</v>
      </c>
      <c r="BG139" s="24">
        <f t="shared" ref="BG139:BG142" si="7">SUM(B139:BF139)</f>
        <v>0</v>
      </c>
    </row>
    <row r="140" spans="1:59" s="14" customFormat="1" ht="16.5" customHeight="1" x14ac:dyDescent="0.35">
      <c r="A140" s="62" t="s">
        <v>218</v>
      </c>
      <c r="B140" s="25">
        <v>0</v>
      </c>
      <c r="C140" s="25">
        <v>0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4">
        <v>0</v>
      </c>
      <c r="Z140" s="25">
        <v>0</v>
      </c>
      <c r="AA140" s="25">
        <v>0</v>
      </c>
      <c r="AB140" s="25">
        <v>0</v>
      </c>
      <c r="AC140" s="25">
        <v>0</v>
      </c>
      <c r="AD140" s="25">
        <v>0</v>
      </c>
      <c r="AE140" s="25">
        <v>0</v>
      </c>
      <c r="AF140" s="25">
        <v>0</v>
      </c>
      <c r="AG140" s="25">
        <v>0</v>
      </c>
      <c r="AH140" s="25">
        <v>0</v>
      </c>
      <c r="AI140" s="25">
        <v>0</v>
      </c>
      <c r="AJ140" s="25">
        <v>0</v>
      </c>
      <c r="AK140" s="26">
        <v>0</v>
      </c>
      <c r="AL140" s="16">
        <v>0</v>
      </c>
      <c r="AM140" s="25">
        <v>0</v>
      </c>
      <c r="AN140" s="25">
        <v>0</v>
      </c>
      <c r="AO140" s="25">
        <v>0</v>
      </c>
      <c r="AP140" s="25">
        <v>0</v>
      </c>
      <c r="AQ140" s="25">
        <v>0</v>
      </c>
      <c r="AR140" s="25">
        <v>0</v>
      </c>
      <c r="AS140" s="25">
        <v>0</v>
      </c>
      <c r="AT140" s="25">
        <v>0</v>
      </c>
      <c r="AU140" s="25">
        <v>0</v>
      </c>
      <c r="AV140" s="25">
        <v>0</v>
      </c>
      <c r="AW140" s="25">
        <v>0</v>
      </c>
      <c r="AX140" s="25">
        <v>0</v>
      </c>
      <c r="AY140" s="25">
        <v>0</v>
      </c>
      <c r="AZ140" s="25">
        <v>0</v>
      </c>
      <c r="BA140" s="25">
        <v>0</v>
      </c>
      <c r="BB140" s="25">
        <v>0</v>
      </c>
      <c r="BC140" s="25">
        <v>0</v>
      </c>
      <c r="BD140" s="25">
        <v>0</v>
      </c>
      <c r="BE140" s="25">
        <v>0</v>
      </c>
      <c r="BF140" s="24">
        <v>0</v>
      </c>
      <c r="BG140" s="24">
        <f t="shared" si="7"/>
        <v>0</v>
      </c>
    </row>
    <row r="141" spans="1:59" s="14" customFormat="1" ht="16.5" customHeight="1" x14ac:dyDescent="0.35">
      <c r="A141" s="62" t="s">
        <v>219</v>
      </c>
      <c r="B141" s="25">
        <v>0</v>
      </c>
      <c r="C141" s="25">
        <v>0</v>
      </c>
      <c r="D141" s="25">
        <v>0</v>
      </c>
      <c r="E141" s="25">
        <v>0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4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5">
        <v>0</v>
      </c>
      <c r="AF141" s="25">
        <v>0</v>
      </c>
      <c r="AG141" s="25">
        <v>0</v>
      </c>
      <c r="AH141" s="25">
        <v>0</v>
      </c>
      <c r="AI141" s="25">
        <v>0</v>
      </c>
      <c r="AJ141" s="25">
        <v>0</v>
      </c>
      <c r="AK141" s="26">
        <v>0</v>
      </c>
      <c r="AL141" s="16">
        <v>0</v>
      </c>
      <c r="AM141" s="25">
        <v>0</v>
      </c>
      <c r="AN141" s="25">
        <v>0</v>
      </c>
      <c r="AO141" s="25">
        <v>0</v>
      </c>
      <c r="AP141" s="25">
        <v>0</v>
      </c>
      <c r="AQ141" s="25">
        <v>0</v>
      </c>
      <c r="AR141" s="25">
        <v>0</v>
      </c>
      <c r="AS141" s="25">
        <v>0</v>
      </c>
      <c r="AT141" s="25">
        <v>0</v>
      </c>
      <c r="AU141" s="25">
        <v>0</v>
      </c>
      <c r="AV141" s="25">
        <v>0</v>
      </c>
      <c r="AW141" s="25">
        <v>0</v>
      </c>
      <c r="AX141" s="25">
        <v>0</v>
      </c>
      <c r="AY141" s="25">
        <v>0</v>
      </c>
      <c r="AZ141" s="25">
        <v>0</v>
      </c>
      <c r="BA141" s="25">
        <v>0</v>
      </c>
      <c r="BB141" s="25">
        <v>0</v>
      </c>
      <c r="BC141" s="25">
        <v>0</v>
      </c>
      <c r="BD141" s="25">
        <v>0</v>
      </c>
      <c r="BE141" s="25">
        <v>0</v>
      </c>
      <c r="BF141" s="24">
        <v>0</v>
      </c>
      <c r="BG141" s="24">
        <f t="shared" ref="BG141" si="8">SUM(B141:BF141)</f>
        <v>0</v>
      </c>
    </row>
    <row r="142" spans="1:59" s="14" customFormat="1" ht="16.5" customHeight="1" x14ac:dyDescent="0.35">
      <c r="A142" s="62" t="s">
        <v>222</v>
      </c>
      <c r="B142" s="25">
        <v>0</v>
      </c>
      <c r="C142" s="25">
        <v>0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4">
        <v>0</v>
      </c>
      <c r="Z142" s="25">
        <v>0</v>
      </c>
      <c r="AA142" s="25">
        <v>0</v>
      </c>
      <c r="AB142" s="25">
        <v>0</v>
      </c>
      <c r="AC142" s="25">
        <v>0</v>
      </c>
      <c r="AD142" s="25">
        <v>0</v>
      </c>
      <c r="AE142" s="25">
        <v>0</v>
      </c>
      <c r="AF142" s="25">
        <v>0</v>
      </c>
      <c r="AG142" s="25">
        <v>0</v>
      </c>
      <c r="AH142" s="25">
        <v>0</v>
      </c>
      <c r="AI142" s="25">
        <v>0</v>
      </c>
      <c r="AJ142" s="25">
        <v>0</v>
      </c>
      <c r="AK142" s="26">
        <v>0</v>
      </c>
      <c r="AL142" s="16">
        <v>0</v>
      </c>
      <c r="AM142" s="25">
        <v>0</v>
      </c>
      <c r="AN142" s="25">
        <v>0</v>
      </c>
      <c r="AO142" s="25">
        <v>0</v>
      </c>
      <c r="AP142" s="25">
        <v>0</v>
      </c>
      <c r="AQ142" s="25">
        <v>0</v>
      </c>
      <c r="AR142" s="25">
        <v>0</v>
      </c>
      <c r="AS142" s="25">
        <v>0</v>
      </c>
      <c r="AT142" s="25">
        <v>0</v>
      </c>
      <c r="AU142" s="25">
        <v>0</v>
      </c>
      <c r="AV142" s="25">
        <v>0</v>
      </c>
      <c r="AW142" s="25">
        <v>0</v>
      </c>
      <c r="AX142" s="25">
        <v>0</v>
      </c>
      <c r="AY142" s="25">
        <v>0</v>
      </c>
      <c r="AZ142" s="25">
        <v>0</v>
      </c>
      <c r="BA142" s="25">
        <v>0</v>
      </c>
      <c r="BB142" s="25">
        <v>0</v>
      </c>
      <c r="BC142" s="25">
        <v>0</v>
      </c>
      <c r="BD142" s="25">
        <v>0</v>
      </c>
      <c r="BE142" s="25">
        <v>0</v>
      </c>
      <c r="BF142" s="24">
        <v>0</v>
      </c>
      <c r="BG142" s="24">
        <f t="shared" si="7"/>
        <v>0</v>
      </c>
    </row>
    <row r="143" spans="1:59" s="14" customFormat="1" ht="16.5" customHeight="1" x14ac:dyDescent="0.35">
      <c r="A143" s="62" t="s">
        <v>224</v>
      </c>
      <c r="B143" s="25">
        <v>0</v>
      </c>
      <c r="C143" s="25">
        <v>0</v>
      </c>
      <c r="D143" s="25">
        <v>0</v>
      </c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4"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  <c r="AI143" s="25">
        <v>0</v>
      </c>
      <c r="AJ143" s="25">
        <v>0</v>
      </c>
      <c r="AK143" s="26">
        <v>0</v>
      </c>
      <c r="AL143" s="16">
        <v>0</v>
      </c>
      <c r="AM143" s="25">
        <v>0</v>
      </c>
      <c r="AN143" s="25">
        <v>0</v>
      </c>
      <c r="AO143" s="25">
        <v>0</v>
      </c>
      <c r="AP143" s="25">
        <v>0</v>
      </c>
      <c r="AQ143" s="25">
        <v>0</v>
      </c>
      <c r="AR143" s="25">
        <v>0</v>
      </c>
      <c r="AS143" s="25">
        <v>0</v>
      </c>
      <c r="AT143" s="25">
        <v>0</v>
      </c>
      <c r="AU143" s="25">
        <v>0</v>
      </c>
      <c r="AV143" s="25">
        <v>0</v>
      </c>
      <c r="AW143" s="25">
        <v>0</v>
      </c>
      <c r="AX143" s="25">
        <v>0</v>
      </c>
      <c r="AY143" s="25">
        <v>0</v>
      </c>
      <c r="AZ143" s="25">
        <v>0</v>
      </c>
      <c r="BA143" s="25">
        <v>0</v>
      </c>
      <c r="BB143" s="25">
        <v>0</v>
      </c>
      <c r="BC143" s="25">
        <v>0</v>
      </c>
      <c r="BD143" s="25">
        <v>0</v>
      </c>
      <c r="BE143" s="25">
        <v>0</v>
      </c>
      <c r="BF143" s="24">
        <v>0</v>
      </c>
      <c r="BG143" s="24">
        <f t="shared" ref="BG143" si="9">SUM(B143:BF143)</f>
        <v>0</v>
      </c>
    </row>
    <row r="144" spans="1:59" x14ac:dyDescent="0.35">
      <c r="A144" s="80" t="s">
        <v>27</v>
      </c>
      <c r="B144" s="81"/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  <c r="BG144" s="81"/>
    </row>
    <row r="145" spans="1:59" x14ac:dyDescent="0.35">
      <c r="A145" s="33" t="s">
        <v>1</v>
      </c>
      <c r="B145" s="35">
        <f>SUM(B146:B283)</f>
        <v>195</v>
      </c>
      <c r="C145" s="35">
        <f t="shared" ref="C145:BG145" si="10">SUM(C146:C283)</f>
        <v>8880</v>
      </c>
      <c r="D145" s="35">
        <f t="shared" si="10"/>
        <v>5385</v>
      </c>
      <c r="E145" s="35">
        <f t="shared" si="10"/>
        <v>990</v>
      </c>
      <c r="F145" s="35">
        <f t="shared" si="10"/>
        <v>10044</v>
      </c>
      <c r="G145" s="35">
        <f t="shared" si="10"/>
        <v>330</v>
      </c>
      <c r="H145" s="35">
        <f t="shared" si="10"/>
        <v>1359</v>
      </c>
      <c r="I145" s="35">
        <f t="shared" si="10"/>
        <v>45</v>
      </c>
      <c r="J145" s="35">
        <f t="shared" si="10"/>
        <v>405</v>
      </c>
      <c r="K145" s="35">
        <f t="shared" si="10"/>
        <v>285</v>
      </c>
      <c r="L145" s="35">
        <f t="shared" si="10"/>
        <v>600</v>
      </c>
      <c r="M145" s="35">
        <f t="shared" si="10"/>
        <v>120</v>
      </c>
      <c r="N145" s="35">
        <f t="shared" si="10"/>
        <v>5988</v>
      </c>
      <c r="O145" s="35">
        <f t="shared" si="10"/>
        <v>45</v>
      </c>
      <c r="P145" s="35">
        <f t="shared" si="10"/>
        <v>105</v>
      </c>
      <c r="Q145" s="35">
        <f t="shared" si="10"/>
        <v>21387</v>
      </c>
      <c r="R145" s="35">
        <f t="shared" si="10"/>
        <v>9345</v>
      </c>
      <c r="S145" s="35">
        <f t="shared" si="10"/>
        <v>5985</v>
      </c>
      <c r="T145" s="35">
        <f t="shared" si="10"/>
        <v>15</v>
      </c>
      <c r="U145" s="35">
        <f t="shared" si="10"/>
        <v>375</v>
      </c>
      <c r="V145" s="35">
        <f t="shared" si="10"/>
        <v>15</v>
      </c>
      <c r="W145" s="35">
        <f t="shared" si="10"/>
        <v>15810</v>
      </c>
      <c r="X145" s="35">
        <f t="shared" si="10"/>
        <v>150</v>
      </c>
      <c r="Y145" s="35">
        <f t="shared" si="10"/>
        <v>3546</v>
      </c>
      <c r="Z145" s="35">
        <f t="shared" si="10"/>
        <v>775.5</v>
      </c>
      <c r="AA145" s="35">
        <f t="shared" si="10"/>
        <v>1598</v>
      </c>
      <c r="AB145" s="35">
        <f t="shared" si="10"/>
        <v>3525</v>
      </c>
      <c r="AC145" s="35">
        <f t="shared" si="10"/>
        <v>963.5</v>
      </c>
      <c r="AD145" s="35">
        <f t="shared" si="10"/>
        <v>822.5</v>
      </c>
      <c r="AE145" s="35">
        <f t="shared" si="10"/>
        <v>423</v>
      </c>
      <c r="AF145" s="35">
        <f t="shared" si="10"/>
        <v>493.5</v>
      </c>
      <c r="AG145" s="35">
        <f t="shared" si="10"/>
        <v>869.5</v>
      </c>
      <c r="AH145" s="35">
        <f t="shared" si="10"/>
        <v>94</v>
      </c>
      <c r="AI145" s="35">
        <f t="shared" si="10"/>
        <v>1010.5</v>
      </c>
      <c r="AJ145" s="35">
        <f t="shared" si="10"/>
        <v>752</v>
      </c>
      <c r="AK145" s="35">
        <f t="shared" si="10"/>
        <v>30</v>
      </c>
      <c r="AL145" s="35">
        <f t="shared" si="10"/>
        <v>30</v>
      </c>
      <c r="AM145" s="35">
        <f t="shared" si="10"/>
        <v>15</v>
      </c>
      <c r="AN145" s="35">
        <f t="shared" si="10"/>
        <v>15</v>
      </c>
      <c r="AO145" s="35">
        <f t="shared" si="10"/>
        <v>15</v>
      </c>
      <c r="AP145" s="35">
        <f t="shared" si="10"/>
        <v>75</v>
      </c>
      <c r="AQ145" s="35">
        <f t="shared" si="10"/>
        <v>135</v>
      </c>
      <c r="AR145" s="35">
        <f t="shared" si="10"/>
        <v>30</v>
      </c>
      <c r="AS145" s="35">
        <f t="shared" si="10"/>
        <v>45</v>
      </c>
      <c r="AT145" s="35">
        <f t="shared" si="10"/>
        <v>45</v>
      </c>
      <c r="AU145" s="35">
        <f t="shared" si="10"/>
        <v>15</v>
      </c>
      <c r="AV145" s="35">
        <f t="shared" si="10"/>
        <v>15</v>
      </c>
      <c r="AW145" s="35">
        <f t="shared" si="10"/>
        <v>75</v>
      </c>
      <c r="AX145" s="35">
        <f t="shared" si="10"/>
        <v>30</v>
      </c>
      <c r="AY145" s="35">
        <f t="shared" si="10"/>
        <v>15</v>
      </c>
      <c r="AZ145" s="35">
        <f t="shared" si="10"/>
        <v>15</v>
      </c>
      <c r="BA145" s="35">
        <f t="shared" si="10"/>
        <v>165</v>
      </c>
      <c r="BB145" s="35">
        <f t="shared" si="10"/>
        <v>15</v>
      </c>
      <c r="BC145" s="35">
        <f t="shared" si="10"/>
        <v>15</v>
      </c>
      <c r="BD145" s="35">
        <f t="shared" si="10"/>
        <v>15</v>
      </c>
      <c r="BE145" s="35">
        <f t="shared" si="10"/>
        <v>30</v>
      </c>
      <c r="BF145" s="35">
        <f t="shared" si="10"/>
        <v>15</v>
      </c>
      <c r="BG145" s="35">
        <f t="shared" si="10"/>
        <v>103586</v>
      </c>
    </row>
    <row r="146" spans="1:59" x14ac:dyDescent="0.35">
      <c r="A146" s="56" t="s">
        <v>9</v>
      </c>
      <c r="B146" s="14">
        <v>0</v>
      </c>
      <c r="C146" s="14">
        <v>0</v>
      </c>
      <c r="D146" s="14">
        <v>0</v>
      </c>
      <c r="E146" s="14">
        <v>0</v>
      </c>
      <c r="F146" s="14">
        <v>1680</v>
      </c>
      <c r="G146" s="14">
        <v>0</v>
      </c>
      <c r="H146" s="14">
        <v>168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2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24">
        <v>0</v>
      </c>
      <c r="BG146" s="16">
        <f>SUM(B146:BF146)</f>
        <v>1848</v>
      </c>
    </row>
    <row r="147" spans="1:59" x14ac:dyDescent="0.35">
      <c r="A147" s="57" t="s">
        <v>10</v>
      </c>
      <c r="B147" s="14">
        <v>0</v>
      </c>
      <c r="C147" s="14">
        <v>0</v>
      </c>
      <c r="D147" s="14">
        <v>264</v>
      </c>
      <c r="E147" s="14">
        <v>0</v>
      </c>
      <c r="F147" s="14">
        <v>228</v>
      </c>
      <c r="G147" s="14">
        <v>0</v>
      </c>
      <c r="H147" s="14">
        <v>36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2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24">
        <v>0</v>
      </c>
      <c r="BG147" s="16">
        <f t="shared" ref="BG147:BG210" si="11">SUM(B147:BF147)</f>
        <v>528</v>
      </c>
    </row>
    <row r="148" spans="1:59" x14ac:dyDescent="0.35">
      <c r="A148" s="57" t="s">
        <v>11</v>
      </c>
      <c r="B148" s="14">
        <v>0</v>
      </c>
      <c r="C148" s="14">
        <v>0</v>
      </c>
      <c r="D148" s="14">
        <v>0</v>
      </c>
      <c r="E148" s="14">
        <v>0</v>
      </c>
      <c r="F148" s="14">
        <v>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2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24">
        <v>0</v>
      </c>
      <c r="BG148" s="16">
        <f t="shared" si="11"/>
        <v>12</v>
      </c>
    </row>
    <row r="149" spans="1:59" x14ac:dyDescent="0.35">
      <c r="A149" s="58" t="s">
        <v>12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2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24">
        <v>0</v>
      </c>
      <c r="BG149" s="16">
        <f t="shared" si="11"/>
        <v>0</v>
      </c>
    </row>
    <row r="150" spans="1:59" x14ac:dyDescent="0.35">
      <c r="A150" s="59" t="s">
        <v>13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168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2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24">
        <v>0</v>
      </c>
      <c r="BG150" s="16">
        <f t="shared" si="11"/>
        <v>168</v>
      </c>
    </row>
    <row r="151" spans="1:59" x14ac:dyDescent="0.35">
      <c r="A151" s="59" t="s">
        <v>14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2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24">
        <v>0</v>
      </c>
      <c r="BG151" s="16">
        <f t="shared" si="11"/>
        <v>0</v>
      </c>
    </row>
    <row r="152" spans="1:59" x14ac:dyDescent="0.35">
      <c r="A152" s="59" t="s">
        <v>15</v>
      </c>
      <c r="B152" s="14">
        <v>0</v>
      </c>
      <c r="C152" s="14">
        <v>0</v>
      </c>
      <c r="D152" s="14">
        <v>240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2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24">
        <v>0</v>
      </c>
      <c r="BG152" s="16">
        <f t="shared" si="11"/>
        <v>240</v>
      </c>
    </row>
    <row r="153" spans="1:59" x14ac:dyDescent="0.35">
      <c r="A153" s="59" t="s">
        <v>16</v>
      </c>
      <c r="B153" s="14">
        <v>0</v>
      </c>
      <c r="C153" s="14">
        <v>0</v>
      </c>
      <c r="D153" s="14">
        <v>360</v>
      </c>
      <c r="E153" s="14">
        <v>0</v>
      </c>
      <c r="F153" s="14">
        <v>624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2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24">
        <v>0</v>
      </c>
      <c r="BG153" s="16">
        <f t="shared" si="11"/>
        <v>984</v>
      </c>
    </row>
    <row r="154" spans="1:59" x14ac:dyDescent="0.35">
      <c r="A154" s="59" t="s">
        <v>208</v>
      </c>
      <c r="B154" s="14">
        <v>0</v>
      </c>
      <c r="C154" s="14">
        <v>0</v>
      </c>
      <c r="D154" s="14">
        <v>0</v>
      </c>
      <c r="E154" s="14">
        <v>0</v>
      </c>
      <c r="F154" s="14">
        <v>192</v>
      </c>
      <c r="G154" s="14">
        <v>0</v>
      </c>
      <c r="H154" s="14">
        <v>120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2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24">
        <v>0</v>
      </c>
      <c r="BG154" s="16">
        <f t="shared" si="11"/>
        <v>312</v>
      </c>
    </row>
    <row r="155" spans="1:59" x14ac:dyDescent="0.35">
      <c r="A155" s="59" t="s">
        <v>17</v>
      </c>
      <c r="B155" s="14">
        <v>0</v>
      </c>
      <c r="C155" s="14">
        <v>0</v>
      </c>
      <c r="D155" s="14">
        <v>156</v>
      </c>
      <c r="E155" s="14">
        <v>0</v>
      </c>
      <c r="F155" s="14">
        <v>0</v>
      </c>
      <c r="G155" s="14">
        <v>0</v>
      </c>
      <c r="H155" s="14">
        <v>120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2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24">
        <v>0</v>
      </c>
      <c r="BG155" s="16">
        <f t="shared" si="11"/>
        <v>276</v>
      </c>
    </row>
    <row r="156" spans="1:59" x14ac:dyDescent="0.35">
      <c r="A156" s="59" t="s">
        <v>22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192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2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24">
        <v>0</v>
      </c>
      <c r="BG156" s="16">
        <f t="shared" si="11"/>
        <v>192</v>
      </c>
    </row>
    <row r="157" spans="1:59" x14ac:dyDescent="0.35">
      <c r="A157" s="59" t="s">
        <v>23</v>
      </c>
      <c r="B157" s="14">
        <v>0</v>
      </c>
      <c r="C157" s="14">
        <v>0</v>
      </c>
      <c r="D157" s="14">
        <v>180</v>
      </c>
      <c r="E157" s="14">
        <v>0</v>
      </c>
      <c r="F157" s="14">
        <v>1443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1128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2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24">
        <v>0</v>
      </c>
      <c r="BG157" s="16">
        <f t="shared" si="11"/>
        <v>2751</v>
      </c>
    </row>
    <row r="158" spans="1:59" x14ac:dyDescent="0.35">
      <c r="A158" s="59" t="s">
        <v>24</v>
      </c>
      <c r="B158" s="14">
        <v>0</v>
      </c>
      <c r="C158" s="14">
        <v>0</v>
      </c>
      <c r="D158" s="14">
        <v>561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1092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24">
        <v>240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24">
        <v>0</v>
      </c>
      <c r="BG158" s="16">
        <f t="shared" si="11"/>
        <v>1893</v>
      </c>
    </row>
    <row r="159" spans="1:59" x14ac:dyDescent="0.35">
      <c r="A159" s="59" t="s">
        <v>31</v>
      </c>
      <c r="B159" s="14">
        <v>0</v>
      </c>
      <c r="C159" s="14">
        <v>0</v>
      </c>
      <c r="D159" s="14">
        <v>132</v>
      </c>
      <c r="E159" s="14">
        <v>0</v>
      </c>
      <c r="F159" s="14">
        <v>480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1302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2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24">
        <v>0</v>
      </c>
      <c r="BG159" s="16">
        <f t="shared" si="11"/>
        <v>1914</v>
      </c>
    </row>
    <row r="160" spans="1:59" x14ac:dyDescent="0.35">
      <c r="A160" s="59" t="s">
        <v>32</v>
      </c>
      <c r="B160" s="14">
        <v>0</v>
      </c>
      <c r="C160" s="14">
        <v>0</v>
      </c>
      <c r="D160" s="14">
        <v>192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210</v>
      </c>
      <c r="O160" s="14">
        <v>0</v>
      </c>
      <c r="P160" s="14">
        <v>0</v>
      </c>
      <c r="Q160" s="14">
        <v>756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510</v>
      </c>
      <c r="X160" s="14">
        <v>0</v>
      </c>
      <c r="Y160" s="24">
        <v>345</v>
      </c>
      <c r="Z160" s="14">
        <v>0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24">
        <v>0</v>
      </c>
      <c r="BG160" s="16">
        <f t="shared" si="11"/>
        <v>2013</v>
      </c>
    </row>
    <row r="161" spans="1:59" x14ac:dyDescent="0.35">
      <c r="A161" s="59" t="s">
        <v>35</v>
      </c>
      <c r="B161" s="14">
        <v>0</v>
      </c>
      <c r="C161" s="14">
        <v>450</v>
      </c>
      <c r="D161" s="14">
        <v>270</v>
      </c>
      <c r="E161" s="14">
        <v>0</v>
      </c>
      <c r="F161" s="14">
        <v>600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768</v>
      </c>
      <c r="O161" s="14">
        <v>0</v>
      </c>
      <c r="P161" s="14">
        <v>0</v>
      </c>
      <c r="Q161" s="14">
        <v>390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405</v>
      </c>
      <c r="X161" s="14">
        <v>0</v>
      </c>
      <c r="Y161" s="2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24">
        <v>0</v>
      </c>
      <c r="BG161" s="16">
        <f t="shared" si="11"/>
        <v>2883</v>
      </c>
    </row>
    <row r="162" spans="1:59" x14ac:dyDescent="0.35">
      <c r="A162" s="59" t="s">
        <v>36</v>
      </c>
      <c r="B162" s="14">
        <v>0</v>
      </c>
      <c r="C162" s="14">
        <v>225</v>
      </c>
      <c r="D162" s="14">
        <v>270</v>
      </c>
      <c r="E162" s="14">
        <v>0</v>
      </c>
      <c r="F162" s="14">
        <v>165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1830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1710</v>
      </c>
      <c r="X162" s="14">
        <v>0</v>
      </c>
      <c r="Y162" s="2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24">
        <v>0</v>
      </c>
      <c r="BG162" s="16">
        <f t="shared" si="11"/>
        <v>4200</v>
      </c>
    </row>
    <row r="163" spans="1:59" x14ac:dyDescent="0.35">
      <c r="A163" s="59" t="s">
        <v>37</v>
      </c>
      <c r="B163" s="14">
        <v>0</v>
      </c>
      <c r="C163" s="14">
        <v>0</v>
      </c>
      <c r="D163" s="14">
        <v>255</v>
      </c>
      <c r="E163" s="14">
        <v>0</v>
      </c>
      <c r="F163" s="14">
        <v>45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822</v>
      </c>
      <c r="R163" s="14">
        <v>0</v>
      </c>
      <c r="S163" s="14">
        <v>285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2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24">
        <v>0</v>
      </c>
      <c r="BG163" s="16">
        <f t="shared" si="11"/>
        <v>1407</v>
      </c>
    </row>
    <row r="164" spans="1:59" x14ac:dyDescent="0.35">
      <c r="A164" s="59" t="s">
        <v>38</v>
      </c>
      <c r="B164" s="14">
        <v>0</v>
      </c>
      <c r="C164" s="14">
        <v>0</v>
      </c>
      <c r="D164" s="14">
        <v>0</v>
      </c>
      <c r="E164" s="14">
        <v>0</v>
      </c>
      <c r="F164" s="14">
        <v>150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45</v>
      </c>
      <c r="O164" s="14">
        <v>0</v>
      </c>
      <c r="P164" s="14">
        <v>0</v>
      </c>
      <c r="Q164" s="14">
        <v>507</v>
      </c>
      <c r="R164" s="14">
        <v>0</v>
      </c>
      <c r="S164" s="14">
        <v>60</v>
      </c>
      <c r="T164" s="14">
        <v>0</v>
      </c>
      <c r="U164" s="14">
        <v>0</v>
      </c>
      <c r="V164" s="14">
        <v>0</v>
      </c>
      <c r="W164" s="14">
        <v>660</v>
      </c>
      <c r="X164" s="14">
        <v>0</v>
      </c>
      <c r="Y164" s="2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24">
        <v>0</v>
      </c>
      <c r="BG164" s="16">
        <f t="shared" si="11"/>
        <v>1422</v>
      </c>
    </row>
    <row r="165" spans="1:59" x14ac:dyDescent="0.35">
      <c r="A165" s="59" t="s">
        <v>39</v>
      </c>
      <c r="B165" s="14">
        <v>0</v>
      </c>
      <c r="C165" s="14">
        <v>1005</v>
      </c>
      <c r="D165" s="14">
        <v>0</v>
      </c>
      <c r="E165" s="14">
        <v>0</v>
      </c>
      <c r="F165" s="14">
        <v>150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405</v>
      </c>
      <c r="R165" s="14">
        <v>0</v>
      </c>
      <c r="S165" s="14">
        <v>15</v>
      </c>
      <c r="T165" s="14">
        <v>0</v>
      </c>
      <c r="U165" s="14">
        <v>0</v>
      </c>
      <c r="V165" s="14">
        <v>0</v>
      </c>
      <c r="W165" s="14">
        <v>120</v>
      </c>
      <c r="X165" s="14">
        <v>0</v>
      </c>
      <c r="Y165" s="24">
        <v>1026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24">
        <v>0</v>
      </c>
      <c r="BG165" s="16">
        <f t="shared" si="11"/>
        <v>2721</v>
      </c>
    </row>
    <row r="166" spans="1:59" x14ac:dyDescent="0.35">
      <c r="A166" s="59" t="s">
        <v>40</v>
      </c>
      <c r="B166" s="14">
        <v>0</v>
      </c>
      <c r="C166" s="14">
        <v>0</v>
      </c>
      <c r="D166" s="14">
        <v>405</v>
      </c>
      <c r="E166" s="14">
        <v>0</v>
      </c>
      <c r="F166" s="14">
        <v>735</v>
      </c>
      <c r="G166" s="14">
        <v>210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315</v>
      </c>
      <c r="O166" s="14">
        <v>0</v>
      </c>
      <c r="P166" s="14">
        <v>0</v>
      </c>
      <c r="Q166" s="14">
        <v>855</v>
      </c>
      <c r="R166" s="14">
        <v>0</v>
      </c>
      <c r="S166" s="14">
        <v>510</v>
      </c>
      <c r="T166" s="14">
        <v>0</v>
      </c>
      <c r="U166" s="14">
        <v>0</v>
      </c>
      <c r="V166" s="14">
        <v>0</v>
      </c>
      <c r="W166" s="14">
        <v>330</v>
      </c>
      <c r="X166" s="14">
        <v>0</v>
      </c>
      <c r="Y166" s="2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24">
        <v>0</v>
      </c>
      <c r="BG166" s="16">
        <f t="shared" si="11"/>
        <v>3360</v>
      </c>
    </row>
    <row r="167" spans="1:59" x14ac:dyDescent="0.35">
      <c r="A167" s="59" t="s">
        <v>42</v>
      </c>
      <c r="B167" s="14">
        <v>0</v>
      </c>
      <c r="C167" s="14">
        <v>0</v>
      </c>
      <c r="D167" s="14">
        <v>0</v>
      </c>
      <c r="E167" s="14">
        <v>0</v>
      </c>
      <c r="F167" s="14">
        <v>60</v>
      </c>
      <c r="G167" s="14">
        <v>60</v>
      </c>
      <c r="H167" s="14">
        <v>150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90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690</v>
      </c>
      <c r="X167" s="14">
        <v>0</v>
      </c>
      <c r="Y167" s="24">
        <v>150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24">
        <v>0</v>
      </c>
      <c r="BG167" s="16">
        <f t="shared" si="11"/>
        <v>1200</v>
      </c>
    </row>
    <row r="168" spans="1:59" x14ac:dyDescent="0.35">
      <c r="A168" s="59" t="s">
        <v>44</v>
      </c>
      <c r="B168" s="14">
        <v>135</v>
      </c>
      <c r="C168" s="14">
        <v>810</v>
      </c>
      <c r="D168" s="14">
        <v>360</v>
      </c>
      <c r="E168" s="14">
        <v>0</v>
      </c>
      <c r="F168" s="14">
        <v>45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195</v>
      </c>
      <c r="O168" s="14">
        <v>0</v>
      </c>
      <c r="P168" s="14">
        <v>0</v>
      </c>
      <c r="Q168" s="14">
        <v>765</v>
      </c>
      <c r="R168" s="14">
        <v>0</v>
      </c>
      <c r="S168" s="14">
        <v>750</v>
      </c>
      <c r="T168" s="14">
        <v>0</v>
      </c>
      <c r="U168" s="14">
        <v>0</v>
      </c>
      <c r="V168" s="14">
        <v>0</v>
      </c>
      <c r="W168" s="14">
        <v>15</v>
      </c>
      <c r="X168" s="14">
        <v>0</v>
      </c>
      <c r="Y168" s="24">
        <v>210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24">
        <v>0</v>
      </c>
      <c r="BG168" s="16">
        <f t="shared" si="11"/>
        <v>3285</v>
      </c>
    </row>
    <row r="169" spans="1:59" x14ac:dyDescent="0.35">
      <c r="A169" s="59" t="s">
        <v>45</v>
      </c>
      <c r="B169" s="14">
        <v>15</v>
      </c>
      <c r="C169" s="14">
        <v>765</v>
      </c>
      <c r="D169" s="14">
        <v>0</v>
      </c>
      <c r="E169" s="14">
        <v>0</v>
      </c>
      <c r="F169" s="14">
        <v>300</v>
      </c>
      <c r="G169" s="14">
        <v>45</v>
      </c>
      <c r="H169" s="14">
        <v>150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15</v>
      </c>
      <c r="O169" s="14">
        <v>0</v>
      </c>
      <c r="P169" s="14">
        <v>0</v>
      </c>
      <c r="Q169" s="14">
        <v>180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615</v>
      </c>
      <c r="X169" s="14">
        <v>0</v>
      </c>
      <c r="Y169" s="24">
        <v>165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24">
        <v>0</v>
      </c>
      <c r="BG169" s="16">
        <f t="shared" si="11"/>
        <v>2250</v>
      </c>
    </row>
    <row r="170" spans="1:59" x14ac:dyDescent="0.35">
      <c r="A170" s="59" t="s">
        <v>46</v>
      </c>
      <c r="B170" s="14">
        <v>0</v>
      </c>
      <c r="C170" s="14">
        <v>345</v>
      </c>
      <c r="D170" s="14">
        <v>180</v>
      </c>
      <c r="E170" s="14">
        <v>0</v>
      </c>
      <c r="F170" s="14">
        <v>420</v>
      </c>
      <c r="G170" s="14">
        <v>0</v>
      </c>
      <c r="H170" s="14">
        <v>75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660</v>
      </c>
      <c r="O170" s="14">
        <v>0</v>
      </c>
      <c r="P170" s="14">
        <v>0</v>
      </c>
      <c r="Q170" s="14">
        <v>225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135</v>
      </c>
      <c r="X170" s="14">
        <v>0</v>
      </c>
      <c r="Y170" s="24">
        <v>45</v>
      </c>
      <c r="Z170" s="14">
        <v>399.5</v>
      </c>
      <c r="AA170" s="14">
        <v>0</v>
      </c>
      <c r="AB170" s="14">
        <v>940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24">
        <v>0</v>
      </c>
      <c r="BG170" s="16">
        <f t="shared" si="11"/>
        <v>3424.5</v>
      </c>
    </row>
    <row r="171" spans="1:59" x14ac:dyDescent="0.35">
      <c r="A171" s="59" t="s">
        <v>51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30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24">
        <v>0</v>
      </c>
      <c r="Z171" s="14">
        <v>47</v>
      </c>
      <c r="AA171" s="14">
        <v>188</v>
      </c>
      <c r="AB171" s="14">
        <v>423</v>
      </c>
      <c r="AC171" s="14">
        <v>799</v>
      </c>
      <c r="AD171" s="14">
        <v>211.5</v>
      </c>
      <c r="AE171" s="14">
        <v>94</v>
      </c>
      <c r="AF171" s="14">
        <v>0</v>
      </c>
      <c r="AG171" s="14">
        <v>117.5</v>
      </c>
      <c r="AH171" s="14">
        <v>0</v>
      </c>
      <c r="AI171" s="14">
        <v>0</v>
      </c>
      <c r="AJ171" s="14">
        <v>211.5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24">
        <v>0</v>
      </c>
      <c r="BG171" s="16">
        <f t="shared" si="11"/>
        <v>2121.5</v>
      </c>
    </row>
    <row r="172" spans="1:59" x14ac:dyDescent="0.35">
      <c r="A172" s="59" t="s">
        <v>58</v>
      </c>
      <c r="B172" s="14">
        <v>0</v>
      </c>
      <c r="C172" s="14">
        <v>360</v>
      </c>
      <c r="D172" s="14">
        <v>135</v>
      </c>
      <c r="E172" s="14">
        <v>0</v>
      </c>
      <c r="F172" s="14">
        <v>45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105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24">
        <v>0</v>
      </c>
      <c r="Z172" s="14">
        <v>0</v>
      </c>
      <c r="AA172" s="14">
        <v>188</v>
      </c>
      <c r="AB172" s="14">
        <v>0</v>
      </c>
      <c r="AC172" s="14">
        <v>0</v>
      </c>
      <c r="AD172" s="14">
        <v>94</v>
      </c>
      <c r="AE172" s="14">
        <v>47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24">
        <v>0</v>
      </c>
      <c r="BG172" s="16">
        <f t="shared" si="11"/>
        <v>974</v>
      </c>
    </row>
    <row r="173" spans="1:59" x14ac:dyDescent="0.35">
      <c r="A173" s="59" t="s">
        <v>59</v>
      </c>
      <c r="B173" s="14">
        <v>0</v>
      </c>
      <c r="C173" s="14">
        <v>750</v>
      </c>
      <c r="D173" s="14">
        <v>0</v>
      </c>
      <c r="E173" s="14">
        <v>0</v>
      </c>
      <c r="F173" s="14">
        <v>105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90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24">
        <v>15</v>
      </c>
      <c r="Z173" s="14">
        <v>0</v>
      </c>
      <c r="AA173" s="14">
        <v>0</v>
      </c>
      <c r="AB173" s="14">
        <v>0</v>
      </c>
      <c r="AC173" s="14">
        <v>0</v>
      </c>
      <c r="AD173" s="14">
        <v>23.5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24">
        <v>0</v>
      </c>
      <c r="BG173" s="16">
        <f t="shared" si="11"/>
        <v>983.5</v>
      </c>
    </row>
    <row r="174" spans="1:59" x14ac:dyDescent="0.35">
      <c r="A174" s="59" t="s">
        <v>60</v>
      </c>
      <c r="B174" s="14">
        <v>15</v>
      </c>
      <c r="C174" s="14">
        <v>0</v>
      </c>
      <c r="D174" s="14">
        <v>30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615</v>
      </c>
      <c r="O174" s="14">
        <v>0</v>
      </c>
      <c r="P174" s="14">
        <v>0</v>
      </c>
      <c r="Q174" s="14">
        <v>195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24">
        <v>300</v>
      </c>
      <c r="Z174" s="14">
        <v>0</v>
      </c>
      <c r="AA174" s="14">
        <v>0</v>
      </c>
      <c r="AB174" s="14">
        <v>564</v>
      </c>
      <c r="AC174" s="14">
        <v>47</v>
      </c>
      <c r="AD174" s="14">
        <v>0</v>
      </c>
      <c r="AE174" s="14">
        <v>0</v>
      </c>
      <c r="AF174" s="14">
        <v>258.5</v>
      </c>
      <c r="AG174" s="14">
        <v>0</v>
      </c>
      <c r="AH174" s="14">
        <v>23.5</v>
      </c>
      <c r="AI174" s="14">
        <v>211.5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24">
        <v>0</v>
      </c>
      <c r="BG174" s="16">
        <f t="shared" si="11"/>
        <v>2259.5</v>
      </c>
    </row>
    <row r="175" spans="1:59" x14ac:dyDescent="0.35">
      <c r="A175" s="59" t="s">
        <v>64</v>
      </c>
      <c r="B175" s="14">
        <v>0</v>
      </c>
      <c r="C175" s="14">
        <v>0</v>
      </c>
      <c r="D175" s="14">
        <v>105</v>
      </c>
      <c r="E175" s="14">
        <v>0</v>
      </c>
      <c r="F175" s="14">
        <v>0</v>
      </c>
      <c r="G175" s="14">
        <v>0</v>
      </c>
      <c r="H175" s="14">
        <v>135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15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24">
        <v>0</v>
      </c>
      <c r="Z175" s="14">
        <v>0</v>
      </c>
      <c r="AA175" s="14">
        <v>188</v>
      </c>
      <c r="AB175" s="14">
        <v>23.5</v>
      </c>
      <c r="AC175" s="14">
        <v>23.5</v>
      </c>
      <c r="AD175" s="14">
        <v>47</v>
      </c>
      <c r="AE175" s="14">
        <v>0</v>
      </c>
      <c r="AF175" s="14">
        <v>0</v>
      </c>
      <c r="AG175" s="14">
        <v>141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24">
        <v>0</v>
      </c>
      <c r="BG175" s="16">
        <f t="shared" si="11"/>
        <v>678</v>
      </c>
    </row>
    <row r="176" spans="1:59" x14ac:dyDescent="0.35">
      <c r="A176" s="59" t="s">
        <v>65</v>
      </c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2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24">
        <v>0</v>
      </c>
      <c r="BG176" s="16">
        <f t="shared" si="11"/>
        <v>0</v>
      </c>
    </row>
    <row r="177" spans="1:59" x14ac:dyDescent="0.35">
      <c r="A177" s="59" t="s">
        <v>66</v>
      </c>
      <c r="B177" s="14">
        <v>0</v>
      </c>
      <c r="C177" s="14">
        <v>120</v>
      </c>
      <c r="D177" s="14">
        <v>105</v>
      </c>
      <c r="E177" s="14">
        <v>15</v>
      </c>
      <c r="F177" s="14">
        <v>0</v>
      </c>
      <c r="G177" s="14">
        <v>15</v>
      </c>
      <c r="H177" s="14">
        <v>75</v>
      </c>
      <c r="I177" s="14">
        <v>0</v>
      </c>
      <c r="J177" s="14">
        <v>15</v>
      </c>
      <c r="K177" s="14">
        <v>0</v>
      </c>
      <c r="L177" s="14">
        <v>0</v>
      </c>
      <c r="M177" s="14">
        <v>0</v>
      </c>
      <c r="N177" s="14">
        <v>15</v>
      </c>
      <c r="O177" s="14">
        <v>45</v>
      </c>
      <c r="P177" s="14">
        <v>0</v>
      </c>
      <c r="Q177" s="14">
        <v>105</v>
      </c>
      <c r="R177" s="14">
        <v>15</v>
      </c>
      <c r="S177" s="14">
        <v>0</v>
      </c>
      <c r="T177" s="14">
        <v>0</v>
      </c>
      <c r="U177" s="14">
        <v>0</v>
      </c>
      <c r="V177" s="14">
        <v>0</v>
      </c>
      <c r="W177" s="14">
        <v>600</v>
      </c>
      <c r="X177" s="14">
        <v>0</v>
      </c>
      <c r="Y177" s="24">
        <v>15</v>
      </c>
      <c r="Z177" s="14">
        <v>23.5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24">
        <v>0</v>
      </c>
      <c r="BG177" s="16">
        <f t="shared" si="11"/>
        <v>1163.5</v>
      </c>
    </row>
    <row r="178" spans="1:59" x14ac:dyDescent="0.35">
      <c r="A178" s="59" t="s">
        <v>69</v>
      </c>
      <c r="B178" s="14">
        <v>0</v>
      </c>
      <c r="C178" s="14">
        <v>0</v>
      </c>
      <c r="D178" s="14">
        <v>0</v>
      </c>
      <c r="E178" s="14">
        <v>0</v>
      </c>
      <c r="F178" s="14">
        <v>120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15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24">
        <v>105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24">
        <v>0</v>
      </c>
      <c r="BG178" s="16">
        <f t="shared" si="11"/>
        <v>240</v>
      </c>
    </row>
    <row r="179" spans="1:59" x14ac:dyDescent="0.35">
      <c r="A179" s="60" t="s">
        <v>70</v>
      </c>
      <c r="B179" s="14">
        <v>0</v>
      </c>
      <c r="C179" s="14">
        <v>105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2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24">
        <v>0</v>
      </c>
      <c r="BG179" s="16">
        <f t="shared" si="11"/>
        <v>105</v>
      </c>
    </row>
    <row r="180" spans="1:59" x14ac:dyDescent="0.35">
      <c r="A180" s="60" t="s">
        <v>71</v>
      </c>
      <c r="B180" s="14">
        <v>0</v>
      </c>
      <c r="C180" s="14">
        <v>105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30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24">
        <v>0</v>
      </c>
      <c r="Z180" s="14">
        <v>0</v>
      </c>
      <c r="AA180" s="14">
        <v>70.5</v>
      </c>
      <c r="AB180" s="14">
        <v>188</v>
      </c>
      <c r="AC180" s="14">
        <v>0</v>
      </c>
      <c r="AD180" s="14">
        <v>0</v>
      </c>
      <c r="AE180" s="14">
        <v>47</v>
      </c>
      <c r="AF180" s="14">
        <v>0</v>
      </c>
      <c r="AG180" s="14">
        <v>47</v>
      </c>
      <c r="AH180" s="14">
        <v>0</v>
      </c>
      <c r="AI180" s="14">
        <v>0</v>
      </c>
      <c r="AJ180" s="14">
        <v>47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24">
        <v>0</v>
      </c>
      <c r="BG180" s="16">
        <f t="shared" si="11"/>
        <v>534.5</v>
      </c>
    </row>
    <row r="181" spans="1:59" x14ac:dyDescent="0.35">
      <c r="A181" s="60" t="s">
        <v>72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24">
        <v>90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24">
        <v>0</v>
      </c>
      <c r="BG181" s="16">
        <f t="shared" si="11"/>
        <v>90</v>
      </c>
    </row>
    <row r="182" spans="1:59" x14ac:dyDescent="0.35">
      <c r="A182" s="60" t="s">
        <v>73</v>
      </c>
      <c r="B182" s="14">
        <v>0</v>
      </c>
      <c r="C182" s="14">
        <v>195</v>
      </c>
      <c r="D182" s="14">
        <v>195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195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24">
        <v>0</v>
      </c>
      <c r="Z182" s="14">
        <v>0</v>
      </c>
      <c r="AA182" s="14">
        <v>0</v>
      </c>
      <c r="AB182" s="14">
        <v>799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70.5</v>
      </c>
      <c r="AI182" s="14">
        <v>117.5</v>
      </c>
      <c r="AJ182" s="14">
        <v>423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24">
        <v>0</v>
      </c>
      <c r="BG182" s="16">
        <f t="shared" si="11"/>
        <v>1995</v>
      </c>
    </row>
    <row r="183" spans="1:59" x14ac:dyDescent="0.35">
      <c r="A183" s="60" t="s">
        <v>74</v>
      </c>
      <c r="B183" s="14">
        <v>0</v>
      </c>
      <c r="C183" s="14">
        <v>435</v>
      </c>
      <c r="D183" s="14">
        <v>120</v>
      </c>
      <c r="E183" s="14">
        <v>0</v>
      </c>
      <c r="F183" s="14">
        <v>210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630</v>
      </c>
      <c r="O183" s="14">
        <v>0</v>
      </c>
      <c r="P183" s="14">
        <v>0</v>
      </c>
      <c r="Q183" s="14">
        <v>930</v>
      </c>
      <c r="R183" s="14">
        <v>0</v>
      </c>
      <c r="S183" s="14">
        <v>225</v>
      </c>
      <c r="T183" s="14">
        <v>15</v>
      </c>
      <c r="U183" s="14">
        <v>0</v>
      </c>
      <c r="V183" s="14">
        <v>0</v>
      </c>
      <c r="W183" s="14">
        <v>0</v>
      </c>
      <c r="X183" s="14">
        <v>0</v>
      </c>
      <c r="Y183" s="24">
        <v>0</v>
      </c>
      <c r="Z183" s="14">
        <v>305.5</v>
      </c>
      <c r="AA183" s="14">
        <v>376</v>
      </c>
      <c r="AB183" s="14">
        <v>399.5</v>
      </c>
      <c r="AC183" s="14">
        <v>94</v>
      </c>
      <c r="AD183" s="14">
        <v>352.5</v>
      </c>
      <c r="AE183" s="14">
        <v>235</v>
      </c>
      <c r="AF183" s="14">
        <v>94</v>
      </c>
      <c r="AG183" s="14">
        <v>446.5</v>
      </c>
      <c r="AH183" s="14">
        <v>0</v>
      </c>
      <c r="AI183" s="14">
        <v>235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24">
        <v>0</v>
      </c>
      <c r="BG183" s="16">
        <f t="shared" si="11"/>
        <v>5103</v>
      </c>
    </row>
    <row r="184" spans="1:59" x14ac:dyDescent="0.35">
      <c r="A184" s="60" t="s">
        <v>76</v>
      </c>
      <c r="B184" s="14">
        <v>0</v>
      </c>
      <c r="C184" s="14">
        <v>630</v>
      </c>
      <c r="D184" s="14">
        <v>0</v>
      </c>
      <c r="E184" s="14">
        <v>0</v>
      </c>
      <c r="F184" s="14">
        <v>1170</v>
      </c>
      <c r="G184" s="14">
        <v>0</v>
      </c>
      <c r="H184" s="14">
        <v>0</v>
      </c>
      <c r="I184" s="14">
        <v>0</v>
      </c>
      <c r="J184" s="14">
        <v>0</v>
      </c>
      <c r="K184" s="14">
        <v>15</v>
      </c>
      <c r="L184" s="14">
        <v>0</v>
      </c>
      <c r="M184" s="14">
        <v>30</v>
      </c>
      <c r="N184" s="14">
        <v>330</v>
      </c>
      <c r="O184" s="14">
        <v>0</v>
      </c>
      <c r="P184" s="14">
        <v>0</v>
      </c>
      <c r="Q184" s="14">
        <v>1455</v>
      </c>
      <c r="R184" s="14">
        <v>0</v>
      </c>
      <c r="S184" s="14">
        <v>315</v>
      </c>
      <c r="T184" s="14">
        <v>0</v>
      </c>
      <c r="U184" s="14">
        <v>15</v>
      </c>
      <c r="V184" s="14">
        <v>0</v>
      </c>
      <c r="W184" s="14">
        <v>0</v>
      </c>
      <c r="X184" s="14">
        <v>0</v>
      </c>
      <c r="Y184" s="24">
        <v>0</v>
      </c>
      <c r="Z184" s="14">
        <v>0</v>
      </c>
      <c r="AA184" s="14">
        <v>0</v>
      </c>
      <c r="AB184" s="14">
        <v>23.5</v>
      </c>
      <c r="AC184" s="14">
        <v>0</v>
      </c>
      <c r="AD184" s="14">
        <v>0</v>
      </c>
      <c r="AE184" s="14">
        <v>0</v>
      </c>
      <c r="AF184" s="14">
        <v>23.5</v>
      </c>
      <c r="AG184" s="14">
        <v>0</v>
      </c>
      <c r="AH184" s="14">
        <v>0</v>
      </c>
      <c r="AI184" s="14">
        <v>47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24">
        <v>0</v>
      </c>
      <c r="BG184" s="16">
        <f t="shared" si="11"/>
        <v>4054</v>
      </c>
    </row>
    <row r="185" spans="1:59" x14ac:dyDescent="0.35">
      <c r="A185" s="60" t="s">
        <v>77</v>
      </c>
      <c r="B185" s="14">
        <v>15</v>
      </c>
      <c r="C185" s="14">
        <v>0</v>
      </c>
      <c r="D185" s="14">
        <v>300</v>
      </c>
      <c r="E185" s="14">
        <v>0</v>
      </c>
      <c r="F185" s="14">
        <v>240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585</v>
      </c>
      <c r="O185" s="14">
        <v>0</v>
      </c>
      <c r="P185" s="14">
        <v>0</v>
      </c>
      <c r="Q185" s="14">
        <v>105</v>
      </c>
      <c r="R185" s="14">
        <v>0</v>
      </c>
      <c r="S185" s="14">
        <v>405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24">
        <v>90</v>
      </c>
      <c r="Z185" s="14">
        <v>0</v>
      </c>
      <c r="AA185" s="14">
        <v>517</v>
      </c>
      <c r="AB185" s="14">
        <v>47</v>
      </c>
      <c r="AC185" s="14">
        <v>0</v>
      </c>
      <c r="AD185" s="14">
        <v>0</v>
      </c>
      <c r="AE185" s="14">
        <v>0</v>
      </c>
      <c r="AF185" s="14">
        <v>0</v>
      </c>
      <c r="AG185" s="14">
        <v>70.5</v>
      </c>
      <c r="AH185" s="14">
        <v>0</v>
      </c>
      <c r="AI185" s="14">
        <v>117.5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24">
        <v>0</v>
      </c>
      <c r="BG185" s="16">
        <f t="shared" si="11"/>
        <v>2492</v>
      </c>
    </row>
    <row r="186" spans="1:59" x14ac:dyDescent="0.35">
      <c r="A186" s="60" t="s">
        <v>81</v>
      </c>
      <c r="B186" s="14">
        <v>0</v>
      </c>
      <c r="C186" s="14">
        <v>60</v>
      </c>
      <c r="D186" s="14">
        <v>0</v>
      </c>
      <c r="E186" s="14">
        <v>0</v>
      </c>
      <c r="F186" s="14">
        <v>135</v>
      </c>
      <c r="G186" s="14">
        <v>0</v>
      </c>
      <c r="H186" s="14">
        <v>315</v>
      </c>
      <c r="I186" s="14">
        <v>0</v>
      </c>
      <c r="J186" s="14">
        <v>0</v>
      </c>
      <c r="K186" s="14">
        <v>0</v>
      </c>
      <c r="L186" s="14">
        <v>0</v>
      </c>
      <c r="M186" s="14">
        <v>15</v>
      </c>
      <c r="N186" s="14">
        <v>285</v>
      </c>
      <c r="O186" s="14">
        <v>0</v>
      </c>
      <c r="P186" s="14">
        <v>0</v>
      </c>
      <c r="Q186" s="14">
        <v>105</v>
      </c>
      <c r="R186" s="14">
        <v>0</v>
      </c>
      <c r="S186" s="14">
        <v>0</v>
      </c>
      <c r="T186" s="14">
        <v>0</v>
      </c>
      <c r="U186" s="14">
        <v>165</v>
      </c>
      <c r="V186" s="14">
        <v>0</v>
      </c>
      <c r="W186" s="14">
        <v>0</v>
      </c>
      <c r="X186" s="14">
        <v>0</v>
      </c>
      <c r="Y186" s="2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24">
        <v>0</v>
      </c>
      <c r="BG186" s="16">
        <f t="shared" si="11"/>
        <v>1080</v>
      </c>
    </row>
    <row r="187" spans="1:59" x14ac:dyDescent="0.35">
      <c r="A187" s="60" t="s">
        <v>82</v>
      </c>
      <c r="B187" s="14">
        <v>0</v>
      </c>
      <c r="C187" s="14">
        <v>90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225</v>
      </c>
      <c r="R187" s="14">
        <v>0</v>
      </c>
      <c r="S187" s="14">
        <v>45</v>
      </c>
      <c r="T187" s="14">
        <v>0</v>
      </c>
      <c r="U187" s="14">
        <v>0</v>
      </c>
      <c r="V187" s="14">
        <v>0</v>
      </c>
      <c r="W187" s="14">
        <v>0</v>
      </c>
      <c r="X187" s="14">
        <v>75</v>
      </c>
      <c r="Y187" s="2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24">
        <v>0</v>
      </c>
      <c r="BG187" s="16">
        <f t="shared" si="11"/>
        <v>435</v>
      </c>
    </row>
    <row r="188" spans="1:59" x14ac:dyDescent="0.35">
      <c r="A188" s="60" t="s">
        <v>83</v>
      </c>
      <c r="B188" s="14">
        <v>0</v>
      </c>
      <c r="C188" s="14">
        <v>90</v>
      </c>
      <c r="D188" s="14">
        <v>105</v>
      </c>
      <c r="E188" s="14">
        <v>0</v>
      </c>
      <c r="F188" s="14">
        <v>105</v>
      </c>
      <c r="G188" s="14">
        <v>0</v>
      </c>
      <c r="H188" s="14">
        <v>0</v>
      </c>
      <c r="I188" s="14">
        <v>45</v>
      </c>
      <c r="J188" s="14">
        <v>0</v>
      </c>
      <c r="K188" s="14">
        <v>15</v>
      </c>
      <c r="L188" s="14">
        <v>0</v>
      </c>
      <c r="M188" s="14">
        <v>0</v>
      </c>
      <c r="N188" s="14">
        <v>60</v>
      </c>
      <c r="O188" s="14">
        <v>0</v>
      </c>
      <c r="P188" s="14">
        <v>105</v>
      </c>
      <c r="Q188" s="14">
        <v>90</v>
      </c>
      <c r="R188" s="14">
        <v>0</v>
      </c>
      <c r="S188" s="14">
        <v>60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2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47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24">
        <v>0</v>
      </c>
      <c r="BG188" s="16">
        <f t="shared" si="11"/>
        <v>722</v>
      </c>
    </row>
    <row r="189" spans="1:59" x14ac:dyDescent="0.35">
      <c r="A189" s="60" t="s">
        <v>84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165</v>
      </c>
      <c r="R189" s="14">
        <v>0</v>
      </c>
      <c r="S189" s="14">
        <v>15</v>
      </c>
      <c r="T189" s="14">
        <v>0</v>
      </c>
      <c r="U189" s="14">
        <v>0</v>
      </c>
      <c r="V189" s="14">
        <v>0</v>
      </c>
      <c r="W189" s="14">
        <v>0</v>
      </c>
      <c r="X189" s="14">
        <v>75</v>
      </c>
      <c r="Y189" s="2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24">
        <v>0</v>
      </c>
      <c r="BG189" s="16">
        <f t="shared" si="11"/>
        <v>255</v>
      </c>
    </row>
    <row r="190" spans="1:59" x14ac:dyDescent="0.35">
      <c r="A190" s="60" t="s">
        <v>85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330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60</v>
      </c>
      <c r="R190" s="14">
        <v>0</v>
      </c>
      <c r="S190" s="14">
        <v>0</v>
      </c>
      <c r="T190" s="14">
        <v>0</v>
      </c>
      <c r="U190" s="14">
        <v>180</v>
      </c>
      <c r="V190" s="14">
        <v>0</v>
      </c>
      <c r="W190" s="14">
        <v>0</v>
      </c>
      <c r="X190" s="14">
        <v>0</v>
      </c>
      <c r="Y190" s="2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4">
        <v>0</v>
      </c>
      <c r="BF190" s="24">
        <v>0</v>
      </c>
      <c r="BG190" s="16">
        <f t="shared" si="11"/>
        <v>570</v>
      </c>
    </row>
    <row r="191" spans="1:59" x14ac:dyDescent="0.35">
      <c r="A191" s="60" t="s">
        <v>86</v>
      </c>
      <c r="B191" s="14">
        <v>0</v>
      </c>
      <c r="C191" s="14">
        <v>180</v>
      </c>
      <c r="D191" s="14">
        <v>0</v>
      </c>
      <c r="E191" s="14">
        <v>0</v>
      </c>
      <c r="F191" s="14">
        <v>45</v>
      </c>
      <c r="G191" s="14">
        <v>0</v>
      </c>
      <c r="H191" s="14">
        <v>0</v>
      </c>
      <c r="I191" s="14">
        <v>0</v>
      </c>
      <c r="J191" s="14">
        <v>60</v>
      </c>
      <c r="K191" s="14">
        <v>255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150</v>
      </c>
      <c r="R191" s="14">
        <v>0</v>
      </c>
      <c r="S191" s="14">
        <v>180</v>
      </c>
      <c r="T191" s="14">
        <v>0</v>
      </c>
      <c r="U191" s="14">
        <v>0</v>
      </c>
      <c r="V191" s="14">
        <v>15</v>
      </c>
      <c r="W191" s="14">
        <v>0</v>
      </c>
      <c r="X191" s="14">
        <v>0</v>
      </c>
      <c r="Y191" s="24">
        <v>0</v>
      </c>
      <c r="Z191" s="14">
        <v>0</v>
      </c>
      <c r="AA191" s="14">
        <v>0</v>
      </c>
      <c r="AB191" s="14">
        <v>70.5</v>
      </c>
      <c r="AC191" s="14">
        <v>0</v>
      </c>
      <c r="AD191" s="14">
        <v>0</v>
      </c>
      <c r="AE191" s="14">
        <v>0</v>
      </c>
      <c r="AF191" s="14">
        <v>117.5</v>
      </c>
      <c r="AG191" s="14">
        <v>0</v>
      </c>
      <c r="AH191" s="14">
        <v>0</v>
      </c>
      <c r="AI191" s="14">
        <v>141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24">
        <v>0</v>
      </c>
      <c r="BG191" s="16">
        <f t="shared" si="11"/>
        <v>1214</v>
      </c>
    </row>
    <row r="192" spans="1:59" x14ac:dyDescent="0.35">
      <c r="A192" s="60" t="s">
        <v>87</v>
      </c>
      <c r="B192" s="14">
        <v>0</v>
      </c>
      <c r="C192" s="14">
        <v>0</v>
      </c>
      <c r="D192" s="14">
        <v>165</v>
      </c>
      <c r="E192" s="14">
        <v>0</v>
      </c>
      <c r="F192" s="14">
        <v>30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30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885</v>
      </c>
      <c r="X192" s="14">
        <v>0</v>
      </c>
      <c r="Y192" s="24">
        <v>0</v>
      </c>
      <c r="Z192" s="14">
        <v>0</v>
      </c>
      <c r="AA192" s="14">
        <v>23.5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47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>
        <v>0</v>
      </c>
      <c r="BD192" s="14">
        <v>0</v>
      </c>
      <c r="BE192" s="14">
        <v>0</v>
      </c>
      <c r="BF192" s="24">
        <v>0</v>
      </c>
      <c r="BG192" s="16">
        <f t="shared" si="11"/>
        <v>1180.5</v>
      </c>
    </row>
    <row r="193" spans="1:59" x14ac:dyDescent="0.35">
      <c r="A193" s="60" t="s">
        <v>88</v>
      </c>
      <c r="B193" s="14">
        <v>0</v>
      </c>
      <c r="C193" s="14">
        <v>300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30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1005</v>
      </c>
      <c r="X193" s="14">
        <v>0</v>
      </c>
      <c r="Y193" s="24">
        <v>0</v>
      </c>
      <c r="Z193" s="14">
        <v>0</v>
      </c>
      <c r="AA193" s="14">
        <v>23.5</v>
      </c>
      <c r="AB193" s="14">
        <v>0</v>
      </c>
      <c r="AC193" s="14">
        <v>0</v>
      </c>
      <c r="AD193" s="14">
        <v>47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24">
        <v>0</v>
      </c>
      <c r="BG193" s="16">
        <f t="shared" si="11"/>
        <v>1405.5</v>
      </c>
    </row>
    <row r="194" spans="1:59" x14ac:dyDescent="0.35">
      <c r="A194" s="60" t="s">
        <v>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15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15</v>
      </c>
      <c r="V194" s="14">
        <v>0</v>
      </c>
      <c r="W194" s="14">
        <v>0</v>
      </c>
      <c r="X194" s="14">
        <v>0</v>
      </c>
      <c r="Y194" s="2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24">
        <v>0</v>
      </c>
      <c r="BG194" s="16">
        <f t="shared" si="11"/>
        <v>30</v>
      </c>
    </row>
    <row r="195" spans="1:59" x14ac:dyDescent="0.35">
      <c r="A195" s="60" t="s">
        <v>98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90</v>
      </c>
      <c r="X195" s="14">
        <v>0</v>
      </c>
      <c r="Y195" s="2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24">
        <v>0</v>
      </c>
      <c r="BG195" s="16">
        <f t="shared" si="11"/>
        <v>90</v>
      </c>
    </row>
    <row r="196" spans="1:59" x14ac:dyDescent="0.35">
      <c r="A196" s="60" t="s">
        <v>99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255</v>
      </c>
      <c r="X196" s="14">
        <v>0</v>
      </c>
      <c r="Y196" s="2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24">
        <v>0</v>
      </c>
      <c r="BG196" s="16">
        <f t="shared" si="11"/>
        <v>255</v>
      </c>
    </row>
    <row r="197" spans="1:59" x14ac:dyDescent="0.35">
      <c r="A197" s="60" t="s">
        <v>100</v>
      </c>
      <c r="B197" s="14">
        <v>0</v>
      </c>
      <c r="C197" s="14">
        <v>45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495</v>
      </c>
      <c r="X197" s="14">
        <v>0</v>
      </c>
      <c r="Y197" s="2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24">
        <v>0</v>
      </c>
      <c r="BG197" s="16">
        <f t="shared" si="11"/>
        <v>540</v>
      </c>
    </row>
    <row r="198" spans="1:59" x14ac:dyDescent="0.35">
      <c r="A198" s="60" t="s">
        <v>101</v>
      </c>
      <c r="B198" s="14">
        <v>0</v>
      </c>
      <c r="C198" s="14">
        <v>90</v>
      </c>
      <c r="D198" s="14">
        <v>105</v>
      </c>
      <c r="E198" s="14">
        <v>0</v>
      </c>
      <c r="F198" s="14">
        <v>105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240</v>
      </c>
      <c r="R198" s="14">
        <v>0</v>
      </c>
      <c r="S198" s="14">
        <v>150</v>
      </c>
      <c r="T198" s="14">
        <v>0</v>
      </c>
      <c r="U198" s="14">
        <v>0</v>
      </c>
      <c r="V198" s="14">
        <v>0</v>
      </c>
      <c r="W198" s="14">
        <v>45</v>
      </c>
      <c r="X198" s="14">
        <v>0</v>
      </c>
      <c r="Y198" s="24">
        <v>105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24">
        <v>0</v>
      </c>
      <c r="BG198" s="16">
        <f t="shared" si="11"/>
        <v>840</v>
      </c>
    </row>
    <row r="199" spans="1:59" x14ac:dyDescent="0.35">
      <c r="A199" s="60" t="s">
        <v>102</v>
      </c>
      <c r="B199" s="14">
        <v>0</v>
      </c>
      <c r="C199" s="14">
        <v>150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195</v>
      </c>
      <c r="O199" s="14">
        <v>0</v>
      </c>
      <c r="P199" s="14">
        <v>0</v>
      </c>
      <c r="Q199" s="14">
        <v>0</v>
      </c>
      <c r="R199" s="14">
        <v>420</v>
      </c>
      <c r="S199" s="14">
        <v>30</v>
      </c>
      <c r="T199" s="14">
        <v>0</v>
      </c>
      <c r="U199" s="14">
        <v>0</v>
      </c>
      <c r="V199" s="14">
        <v>0</v>
      </c>
      <c r="W199" s="14">
        <v>1065</v>
      </c>
      <c r="X199" s="14">
        <v>0</v>
      </c>
      <c r="Y199" s="24">
        <v>60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24">
        <v>0</v>
      </c>
      <c r="BG199" s="16">
        <f t="shared" si="11"/>
        <v>1920</v>
      </c>
    </row>
    <row r="200" spans="1:59" x14ac:dyDescent="0.35">
      <c r="A200" s="60" t="s">
        <v>103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30</v>
      </c>
      <c r="R200" s="14">
        <v>780</v>
      </c>
      <c r="S200" s="14">
        <v>15</v>
      </c>
      <c r="T200" s="14">
        <v>0</v>
      </c>
      <c r="U200" s="14">
        <v>0</v>
      </c>
      <c r="V200" s="14">
        <v>0</v>
      </c>
      <c r="W200" s="14">
        <v>225</v>
      </c>
      <c r="X200" s="14">
        <v>0</v>
      </c>
      <c r="Y200" s="2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24">
        <v>0</v>
      </c>
      <c r="BG200" s="16">
        <f t="shared" si="11"/>
        <v>1050</v>
      </c>
    </row>
    <row r="201" spans="1:59" x14ac:dyDescent="0.35">
      <c r="A201" s="60" t="s">
        <v>104</v>
      </c>
      <c r="B201" s="14">
        <v>0</v>
      </c>
      <c r="C201" s="14">
        <v>0</v>
      </c>
      <c r="D201" s="14">
        <v>0</v>
      </c>
      <c r="E201" s="14">
        <v>330</v>
      </c>
      <c r="F201" s="14">
        <v>120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165</v>
      </c>
      <c r="R201" s="14">
        <v>525</v>
      </c>
      <c r="S201" s="14">
        <v>0</v>
      </c>
      <c r="T201" s="14">
        <v>0</v>
      </c>
      <c r="U201" s="14">
        <v>0</v>
      </c>
      <c r="V201" s="14">
        <v>0</v>
      </c>
      <c r="W201" s="14">
        <v>285</v>
      </c>
      <c r="X201" s="14">
        <v>0</v>
      </c>
      <c r="Y201" s="24">
        <v>0</v>
      </c>
      <c r="Z201" s="14">
        <v>0</v>
      </c>
      <c r="AA201" s="14">
        <v>23.5</v>
      </c>
      <c r="AB201" s="14">
        <v>47</v>
      </c>
      <c r="AC201" s="14">
        <v>0</v>
      </c>
      <c r="AD201" s="14">
        <v>47</v>
      </c>
      <c r="AE201" s="14">
        <v>0</v>
      </c>
      <c r="AF201" s="14">
        <v>0</v>
      </c>
      <c r="AG201" s="14">
        <v>47</v>
      </c>
      <c r="AH201" s="14">
        <v>0</v>
      </c>
      <c r="AI201" s="14">
        <v>94</v>
      </c>
      <c r="AJ201" s="14">
        <v>23.5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24">
        <v>0</v>
      </c>
      <c r="BG201" s="16">
        <f t="shared" si="11"/>
        <v>1707</v>
      </c>
    </row>
    <row r="202" spans="1:59" x14ac:dyDescent="0.35">
      <c r="A202" s="60" t="s">
        <v>105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165</v>
      </c>
      <c r="R202" s="14">
        <v>645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2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24">
        <v>0</v>
      </c>
      <c r="BG202" s="16">
        <f t="shared" si="11"/>
        <v>810</v>
      </c>
    </row>
    <row r="203" spans="1:59" x14ac:dyDescent="0.35">
      <c r="A203" s="60" t="s">
        <v>106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15</v>
      </c>
      <c r="X203" s="14">
        <v>0</v>
      </c>
      <c r="Y203" s="2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24">
        <v>0</v>
      </c>
      <c r="BG203" s="16">
        <f t="shared" si="11"/>
        <v>15</v>
      </c>
    </row>
    <row r="204" spans="1:59" ht="15.75" customHeight="1" x14ac:dyDescent="0.35">
      <c r="A204" s="60" t="s">
        <v>107</v>
      </c>
      <c r="B204" s="14">
        <v>0</v>
      </c>
      <c r="C204" s="14">
        <v>0</v>
      </c>
      <c r="D204" s="14">
        <v>0</v>
      </c>
      <c r="E204" s="14">
        <v>345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195</v>
      </c>
      <c r="T204" s="14">
        <v>0</v>
      </c>
      <c r="U204" s="14">
        <v>0</v>
      </c>
      <c r="V204" s="14">
        <v>0</v>
      </c>
      <c r="W204" s="14">
        <v>600</v>
      </c>
      <c r="X204" s="14">
        <v>0</v>
      </c>
      <c r="Y204" s="2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24">
        <v>0</v>
      </c>
      <c r="BG204" s="16">
        <f t="shared" si="11"/>
        <v>1140</v>
      </c>
    </row>
    <row r="205" spans="1:59" ht="15.75" customHeight="1" x14ac:dyDescent="0.35">
      <c r="A205" s="60" t="s">
        <v>108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90</v>
      </c>
      <c r="X205" s="14">
        <v>0</v>
      </c>
      <c r="Y205" s="2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24">
        <v>0</v>
      </c>
      <c r="BG205" s="16">
        <f t="shared" si="11"/>
        <v>90</v>
      </c>
    </row>
    <row r="206" spans="1:59" x14ac:dyDescent="0.35">
      <c r="A206" s="60" t="s">
        <v>109</v>
      </c>
      <c r="B206" s="14">
        <v>0</v>
      </c>
      <c r="C206" s="14">
        <v>165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375</v>
      </c>
      <c r="R206" s="14">
        <v>615</v>
      </c>
      <c r="S206" s="14">
        <v>60</v>
      </c>
      <c r="T206" s="14">
        <v>0</v>
      </c>
      <c r="U206" s="14">
        <v>0</v>
      </c>
      <c r="V206" s="14">
        <v>0</v>
      </c>
      <c r="W206" s="14">
        <v>60</v>
      </c>
      <c r="X206" s="14">
        <v>0</v>
      </c>
      <c r="Y206" s="2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24">
        <v>0</v>
      </c>
      <c r="BG206" s="16">
        <f t="shared" si="11"/>
        <v>1275</v>
      </c>
    </row>
    <row r="207" spans="1:59" x14ac:dyDescent="0.35">
      <c r="A207" s="60" t="s">
        <v>110</v>
      </c>
      <c r="B207" s="14">
        <v>0</v>
      </c>
      <c r="C207" s="14">
        <v>165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135</v>
      </c>
      <c r="M207" s="14">
        <v>45</v>
      </c>
      <c r="N207" s="14">
        <v>0</v>
      </c>
      <c r="O207" s="14">
        <v>0</v>
      </c>
      <c r="P207" s="14">
        <v>0</v>
      </c>
      <c r="Q207" s="14">
        <v>0</v>
      </c>
      <c r="R207" s="14">
        <v>225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2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24">
        <v>0</v>
      </c>
      <c r="BG207" s="16">
        <f t="shared" si="11"/>
        <v>570</v>
      </c>
    </row>
    <row r="208" spans="1:59" x14ac:dyDescent="0.35">
      <c r="A208" s="60" t="s">
        <v>111</v>
      </c>
      <c r="B208" s="14">
        <v>0</v>
      </c>
      <c r="C208" s="14">
        <v>390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195</v>
      </c>
      <c r="O208" s="14">
        <v>0</v>
      </c>
      <c r="P208" s="14">
        <v>0</v>
      </c>
      <c r="Q208" s="14">
        <v>0</v>
      </c>
      <c r="R208" s="14">
        <v>185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2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14">
        <v>0</v>
      </c>
      <c r="AG208" s="14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24">
        <v>0</v>
      </c>
      <c r="BG208" s="16">
        <f t="shared" si="11"/>
        <v>770</v>
      </c>
    </row>
    <row r="209" spans="1:59" x14ac:dyDescent="0.35">
      <c r="A209" s="60" t="s">
        <v>112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2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24">
        <v>0</v>
      </c>
      <c r="BG209" s="16">
        <f t="shared" si="11"/>
        <v>0</v>
      </c>
    </row>
    <row r="210" spans="1:59" ht="16.5" customHeight="1" x14ac:dyDescent="0.35">
      <c r="A210" s="60" t="s">
        <v>114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2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24">
        <v>0</v>
      </c>
      <c r="BG210" s="16">
        <f t="shared" si="11"/>
        <v>0</v>
      </c>
    </row>
    <row r="211" spans="1:59" ht="16.5" customHeight="1" x14ac:dyDescent="0.35">
      <c r="A211" s="60" t="s">
        <v>115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105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24">
        <v>180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24">
        <v>0</v>
      </c>
      <c r="BG211" s="16">
        <f t="shared" ref="BG211:BG235" si="12">SUM(B211:BF211)</f>
        <v>285</v>
      </c>
    </row>
    <row r="212" spans="1:59" ht="16.5" customHeight="1" x14ac:dyDescent="0.35">
      <c r="A212" s="60" t="s">
        <v>116</v>
      </c>
      <c r="B212" s="14">
        <v>0</v>
      </c>
      <c r="C212" s="14">
        <v>405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120</v>
      </c>
      <c r="O212" s="14">
        <v>0</v>
      </c>
      <c r="P212" s="14">
        <v>0</v>
      </c>
      <c r="Q212" s="14">
        <v>0</v>
      </c>
      <c r="R212" s="14">
        <v>615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2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24">
        <v>0</v>
      </c>
      <c r="BG212" s="16">
        <f t="shared" si="12"/>
        <v>1140</v>
      </c>
    </row>
    <row r="213" spans="1:59" ht="16.5" customHeight="1" x14ac:dyDescent="0.35">
      <c r="A213" s="60" t="s">
        <v>117</v>
      </c>
      <c r="B213" s="14">
        <v>15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270</v>
      </c>
      <c r="M213" s="14">
        <v>0</v>
      </c>
      <c r="N213" s="14">
        <v>360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870</v>
      </c>
      <c r="X213" s="14">
        <v>0</v>
      </c>
      <c r="Y213" s="24">
        <v>15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15</v>
      </c>
      <c r="AN213" s="14">
        <v>0</v>
      </c>
      <c r="AO213" s="14">
        <v>15</v>
      </c>
      <c r="AP213" s="14">
        <v>30</v>
      </c>
      <c r="AQ213" s="14">
        <v>0</v>
      </c>
      <c r="AR213" s="14">
        <v>30</v>
      </c>
      <c r="AS213" s="14">
        <v>45</v>
      </c>
      <c r="AT213" s="14">
        <v>0</v>
      </c>
      <c r="AU213" s="14">
        <v>15</v>
      </c>
      <c r="AV213" s="14">
        <v>15</v>
      </c>
      <c r="AW213" s="14">
        <v>0</v>
      </c>
      <c r="AX213" s="14">
        <v>30</v>
      </c>
      <c r="AY213" s="14">
        <v>15</v>
      </c>
      <c r="AZ213" s="14">
        <v>15</v>
      </c>
      <c r="BA213" s="14">
        <v>150</v>
      </c>
      <c r="BB213" s="14">
        <v>15</v>
      </c>
      <c r="BC213" s="14">
        <v>15</v>
      </c>
      <c r="BD213" s="14">
        <v>0</v>
      </c>
      <c r="BE213" s="14">
        <v>30</v>
      </c>
      <c r="BF213" s="24">
        <v>0</v>
      </c>
      <c r="BG213" s="16">
        <f t="shared" si="12"/>
        <v>1965</v>
      </c>
    </row>
    <row r="214" spans="1:59" ht="16.5" customHeight="1" x14ac:dyDescent="0.35">
      <c r="A214" s="60" t="s">
        <v>132</v>
      </c>
      <c r="B214" s="14">
        <v>0</v>
      </c>
      <c r="C214" s="14">
        <v>0</v>
      </c>
      <c r="D214" s="14">
        <v>150</v>
      </c>
      <c r="E214" s="14">
        <v>0</v>
      </c>
      <c r="F214" s="14">
        <v>240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195</v>
      </c>
      <c r="M214" s="14">
        <v>30</v>
      </c>
      <c r="N214" s="14">
        <v>210</v>
      </c>
      <c r="O214" s="14">
        <v>0</v>
      </c>
      <c r="P214" s="14">
        <v>0</v>
      </c>
      <c r="Q214" s="14">
        <v>375</v>
      </c>
      <c r="R214" s="14">
        <v>440</v>
      </c>
      <c r="S214" s="14">
        <v>0</v>
      </c>
      <c r="T214" s="14">
        <v>0</v>
      </c>
      <c r="U214" s="14">
        <v>0</v>
      </c>
      <c r="V214" s="14">
        <v>0</v>
      </c>
      <c r="W214" s="14">
        <v>60</v>
      </c>
      <c r="X214" s="14">
        <v>0</v>
      </c>
      <c r="Y214" s="24">
        <v>165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24">
        <v>0</v>
      </c>
      <c r="BG214" s="16">
        <f t="shared" si="12"/>
        <v>1865</v>
      </c>
    </row>
    <row r="215" spans="1:59" ht="16.5" customHeight="1" x14ac:dyDescent="0.35">
      <c r="A215" s="60" t="s">
        <v>133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675</v>
      </c>
      <c r="S215" s="14">
        <v>0</v>
      </c>
      <c r="T215" s="14">
        <v>0</v>
      </c>
      <c r="U215" s="14">
        <v>0</v>
      </c>
      <c r="V215" s="14">
        <v>0</v>
      </c>
      <c r="W215" s="14">
        <v>900</v>
      </c>
      <c r="X215" s="14">
        <v>0</v>
      </c>
      <c r="Y215" s="24">
        <v>165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24">
        <v>15</v>
      </c>
      <c r="BG215" s="16">
        <f t="shared" si="12"/>
        <v>1755</v>
      </c>
    </row>
    <row r="216" spans="1:59" ht="16.5" customHeight="1" x14ac:dyDescent="0.35">
      <c r="A216" s="60" t="s">
        <v>135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155</v>
      </c>
      <c r="S216" s="14">
        <v>0</v>
      </c>
      <c r="T216" s="14">
        <v>0</v>
      </c>
      <c r="U216" s="14">
        <v>0</v>
      </c>
      <c r="V216" s="14">
        <v>0</v>
      </c>
      <c r="W216" s="14">
        <v>240</v>
      </c>
      <c r="X216" s="14">
        <v>0</v>
      </c>
      <c r="Y216" s="2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24">
        <v>0</v>
      </c>
      <c r="BG216" s="16">
        <f t="shared" si="12"/>
        <v>395</v>
      </c>
    </row>
    <row r="217" spans="1:59" ht="16.5" customHeight="1" x14ac:dyDescent="0.35">
      <c r="A217" s="60" t="s">
        <v>136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390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2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24">
        <v>0</v>
      </c>
      <c r="BG217" s="16">
        <f t="shared" si="12"/>
        <v>390</v>
      </c>
    </row>
    <row r="218" spans="1:59" ht="16.5" customHeight="1" x14ac:dyDescent="0.35">
      <c r="A218" s="60" t="s">
        <v>137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360</v>
      </c>
      <c r="X218" s="14">
        <v>0</v>
      </c>
      <c r="Y218" s="2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24">
        <v>0</v>
      </c>
      <c r="BG218" s="16">
        <f t="shared" si="12"/>
        <v>360</v>
      </c>
    </row>
    <row r="219" spans="1:59" ht="16.5" customHeight="1" x14ac:dyDescent="0.35">
      <c r="A219" s="60" t="s">
        <v>138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1035</v>
      </c>
      <c r="S219" s="14">
        <v>135</v>
      </c>
      <c r="T219" s="14">
        <v>0</v>
      </c>
      <c r="U219" s="14">
        <v>0</v>
      </c>
      <c r="V219" s="14">
        <v>0</v>
      </c>
      <c r="W219" s="14">
        <v>255</v>
      </c>
      <c r="X219" s="14">
        <v>0</v>
      </c>
      <c r="Y219" s="2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24">
        <v>0</v>
      </c>
      <c r="BG219" s="16">
        <f t="shared" si="12"/>
        <v>1425</v>
      </c>
    </row>
    <row r="220" spans="1:59" ht="16.5" customHeight="1" x14ac:dyDescent="0.35">
      <c r="A220" s="60" t="s">
        <v>139</v>
      </c>
      <c r="B220" s="14">
        <v>0</v>
      </c>
      <c r="C220" s="14">
        <v>0</v>
      </c>
      <c r="D220" s="14">
        <v>0</v>
      </c>
      <c r="E220" s="14">
        <v>0</v>
      </c>
      <c r="F220" s="14">
        <v>45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375</v>
      </c>
      <c r="S220" s="14">
        <v>0</v>
      </c>
      <c r="T220" s="14">
        <v>0</v>
      </c>
      <c r="U220" s="14">
        <v>0</v>
      </c>
      <c r="V220" s="14">
        <v>0</v>
      </c>
      <c r="W220" s="14">
        <v>270</v>
      </c>
      <c r="X220" s="14">
        <v>0</v>
      </c>
      <c r="Y220" s="2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24">
        <v>0</v>
      </c>
      <c r="BG220" s="16">
        <f t="shared" si="12"/>
        <v>690</v>
      </c>
    </row>
    <row r="221" spans="1:59" ht="16.5" customHeight="1" x14ac:dyDescent="0.35">
      <c r="A221" s="60" t="s">
        <v>140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2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24">
        <v>0</v>
      </c>
      <c r="BG221" s="16">
        <f t="shared" si="12"/>
        <v>0</v>
      </c>
    </row>
    <row r="222" spans="1:59" s="14" customFormat="1" ht="16.5" customHeight="1" x14ac:dyDescent="0.35">
      <c r="A222" s="55" t="s">
        <v>141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2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24">
        <v>0</v>
      </c>
      <c r="BG222" s="16">
        <f t="shared" si="12"/>
        <v>0</v>
      </c>
    </row>
    <row r="223" spans="1:59" s="14" customFormat="1" ht="16.5" customHeight="1" x14ac:dyDescent="0.35">
      <c r="A223" s="55" t="s">
        <v>142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2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24">
        <v>0</v>
      </c>
      <c r="BG223" s="16">
        <f t="shared" si="12"/>
        <v>0</v>
      </c>
    </row>
    <row r="224" spans="1:59" s="14" customFormat="1" ht="16.5" customHeight="1" x14ac:dyDescent="0.35">
      <c r="A224" s="61" t="s">
        <v>143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2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30</v>
      </c>
      <c r="AL224" s="14">
        <v>30</v>
      </c>
      <c r="AM224" s="14">
        <v>0</v>
      </c>
      <c r="AN224" s="14">
        <v>15</v>
      </c>
      <c r="AO224" s="14">
        <v>0</v>
      </c>
      <c r="AP224" s="14">
        <v>45</v>
      </c>
      <c r="AQ224" s="14">
        <v>135</v>
      </c>
      <c r="AR224" s="14">
        <v>0</v>
      </c>
      <c r="AS224" s="14">
        <v>0</v>
      </c>
      <c r="AT224" s="14">
        <v>45</v>
      </c>
      <c r="AU224" s="14">
        <v>0</v>
      </c>
      <c r="AV224" s="14">
        <v>0</v>
      </c>
      <c r="AW224" s="14">
        <v>75</v>
      </c>
      <c r="AX224" s="14">
        <v>0</v>
      </c>
      <c r="AY224" s="14">
        <v>0</v>
      </c>
      <c r="AZ224" s="14">
        <v>0</v>
      </c>
      <c r="BA224" s="14">
        <v>15</v>
      </c>
      <c r="BB224" s="14">
        <v>0</v>
      </c>
      <c r="BC224" s="14">
        <v>0</v>
      </c>
      <c r="BD224" s="14">
        <v>15</v>
      </c>
      <c r="BE224" s="14">
        <v>0</v>
      </c>
      <c r="BF224" s="24">
        <v>0</v>
      </c>
      <c r="BG224" s="16">
        <f t="shared" si="12"/>
        <v>405</v>
      </c>
    </row>
    <row r="225" spans="1:59" s="14" customFormat="1" ht="16.5" customHeight="1" x14ac:dyDescent="0.35">
      <c r="A225" s="61" t="s">
        <v>152</v>
      </c>
      <c r="B225" s="14">
        <v>0</v>
      </c>
      <c r="C225" s="14">
        <v>0</v>
      </c>
      <c r="D225" s="14">
        <v>0</v>
      </c>
      <c r="E225" s="14">
        <v>300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2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24">
        <v>0</v>
      </c>
      <c r="BG225" s="16">
        <f t="shared" si="12"/>
        <v>300</v>
      </c>
    </row>
    <row r="226" spans="1:59" s="14" customFormat="1" ht="16.5" customHeight="1" x14ac:dyDescent="0.35">
      <c r="A226" s="61" t="s">
        <v>153</v>
      </c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735</v>
      </c>
      <c r="S226" s="14">
        <v>0</v>
      </c>
      <c r="T226" s="14">
        <v>0</v>
      </c>
      <c r="U226" s="14">
        <v>0</v>
      </c>
      <c r="V226" s="14">
        <v>0</v>
      </c>
      <c r="W226" s="14">
        <v>135</v>
      </c>
      <c r="X226" s="14">
        <v>0</v>
      </c>
      <c r="Y226" s="2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24">
        <v>0</v>
      </c>
      <c r="BG226" s="16">
        <f t="shared" si="12"/>
        <v>870</v>
      </c>
    </row>
    <row r="227" spans="1:59" s="14" customFormat="1" ht="16.5" customHeight="1" x14ac:dyDescent="0.35">
      <c r="A227" s="61" t="s">
        <v>154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345</v>
      </c>
      <c r="S227" s="14">
        <v>0</v>
      </c>
      <c r="T227" s="14">
        <v>0</v>
      </c>
      <c r="U227" s="14">
        <v>0</v>
      </c>
      <c r="V227" s="14">
        <v>0</v>
      </c>
      <c r="W227" s="14">
        <v>45</v>
      </c>
      <c r="X227" s="14">
        <v>0</v>
      </c>
      <c r="Y227" s="2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24">
        <v>0</v>
      </c>
      <c r="BG227" s="16">
        <f t="shared" si="12"/>
        <v>390</v>
      </c>
    </row>
    <row r="228" spans="1:59" s="14" customFormat="1" ht="16.5" customHeight="1" x14ac:dyDescent="0.35">
      <c r="A228" s="61" t="s">
        <v>155</v>
      </c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2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14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24">
        <v>0</v>
      </c>
      <c r="BG228" s="16">
        <f t="shared" si="12"/>
        <v>0</v>
      </c>
    </row>
    <row r="229" spans="1:59" s="14" customFormat="1" ht="16.5" customHeight="1" x14ac:dyDescent="0.35">
      <c r="A229" s="61" t="s">
        <v>156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2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24">
        <v>0</v>
      </c>
      <c r="BG229" s="16">
        <f t="shared" si="12"/>
        <v>0</v>
      </c>
    </row>
    <row r="230" spans="1:59" s="14" customFormat="1" ht="16.5" customHeight="1" x14ac:dyDescent="0.35">
      <c r="A230" s="61" t="s">
        <v>157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2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24">
        <v>0</v>
      </c>
      <c r="BG230" s="16">
        <f t="shared" si="12"/>
        <v>0</v>
      </c>
    </row>
    <row r="231" spans="1:59" s="14" customFormat="1" ht="16.5" customHeight="1" x14ac:dyDescent="0.35">
      <c r="A231" s="61" t="s">
        <v>158</v>
      </c>
      <c r="B231" s="14">
        <v>0</v>
      </c>
      <c r="C231" s="14">
        <v>255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390</v>
      </c>
      <c r="R231" s="14">
        <v>555</v>
      </c>
      <c r="S231" s="14">
        <v>15</v>
      </c>
      <c r="T231" s="14">
        <v>0</v>
      </c>
      <c r="U231" s="14">
        <v>0</v>
      </c>
      <c r="V231" s="14">
        <v>0</v>
      </c>
      <c r="W231" s="14">
        <v>420</v>
      </c>
      <c r="X231" s="14">
        <v>0</v>
      </c>
      <c r="Y231" s="2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24">
        <v>0</v>
      </c>
      <c r="BG231" s="16">
        <f t="shared" si="12"/>
        <v>1635</v>
      </c>
    </row>
    <row r="232" spans="1:59" s="14" customFormat="1" ht="16.5" customHeight="1" x14ac:dyDescent="0.35">
      <c r="A232" s="61" t="s">
        <v>159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2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24">
        <v>0</v>
      </c>
      <c r="BG232" s="16">
        <f t="shared" si="12"/>
        <v>0</v>
      </c>
    </row>
    <row r="233" spans="1:59" s="14" customFormat="1" ht="16.5" customHeight="1" x14ac:dyDescent="0.35">
      <c r="A233" s="61" t="s">
        <v>160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2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24">
        <v>0</v>
      </c>
      <c r="BG233" s="16">
        <f t="shared" si="12"/>
        <v>0</v>
      </c>
    </row>
    <row r="234" spans="1:59" s="14" customFormat="1" ht="16.5" customHeight="1" x14ac:dyDescent="0.35">
      <c r="A234" s="61" t="s">
        <v>161</v>
      </c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2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24">
        <v>0</v>
      </c>
      <c r="BG234" s="16">
        <f t="shared" si="12"/>
        <v>0</v>
      </c>
    </row>
    <row r="235" spans="1:59" s="14" customFormat="1" ht="16.5" customHeight="1" x14ac:dyDescent="0.35">
      <c r="A235" s="61" t="s">
        <v>162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2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24">
        <v>0</v>
      </c>
      <c r="BG235" s="16">
        <f t="shared" si="12"/>
        <v>0</v>
      </c>
    </row>
    <row r="236" spans="1:59" s="14" customFormat="1" ht="16.5" customHeight="1" x14ac:dyDescent="0.35">
      <c r="A236" s="61" t="s">
        <v>163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2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24">
        <v>0</v>
      </c>
      <c r="BG236" s="16">
        <v>0</v>
      </c>
    </row>
    <row r="237" spans="1:59" s="14" customFormat="1" ht="16.5" customHeight="1" x14ac:dyDescent="0.35">
      <c r="A237" s="61" t="s">
        <v>164</v>
      </c>
      <c r="B237" s="14">
        <v>0</v>
      </c>
      <c r="C237" s="14">
        <v>15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150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2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>
        <v>0</v>
      </c>
      <c r="BD237" s="14">
        <v>0</v>
      </c>
      <c r="BE237" s="14">
        <v>0</v>
      </c>
      <c r="BF237" s="24">
        <v>0</v>
      </c>
      <c r="BG237" s="16">
        <v>165</v>
      </c>
    </row>
    <row r="238" spans="1:59" s="14" customFormat="1" ht="16.5" customHeight="1" x14ac:dyDescent="0.35">
      <c r="A238" s="61" t="s">
        <v>165</v>
      </c>
      <c r="B238" s="14">
        <v>0</v>
      </c>
      <c r="C238" s="14">
        <v>75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345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2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24">
        <v>0</v>
      </c>
      <c r="BG238" s="16">
        <f t="shared" ref="BG238" si="13">SUM(B238:BF238)</f>
        <v>420</v>
      </c>
    </row>
    <row r="239" spans="1:59" s="14" customFormat="1" ht="16.5" customHeight="1" x14ac:dyDescent="0.35">
      <c r="A239" s="61" t="s">
        <v>167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270</v>
      </c>
      <c r="S239" s="14">
        <v>0</v>
      </c>
      <c r="T239" s="14">
        <v>0</v>
      </c>
      <c r="U239" s="14">
        <v>0</v>
      </c>
      <c r="V239" s="14">
        <v>0</v>
      </c>
      <c r="W239" s="14">
        <v>225</v>
      </c>
      <c r="X239" s="14">
        <v>0</v>
      </c>
      <c r="Y239" s="2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24">
        <v>0</v>
      </c>
      <c r="BG239" s="16">
        <f>SUM(B239:BF239)</f>
        <v>495</v>
      </c>
    </row>
    <row r="240" spans="1:59" x14ac:dyDescent="0.35">
      <c r="A240" s="61" t="s">
        <v>168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120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24">
        <v>60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24">
        <v>0</v>
      </c>
      <c r="BG240" s="16">
        <f>SUM(B240:BF240)</f>
        <v>180</v>
      </c>
    </row>
    <row r="241" spans="1:59" x14ac:dyDescent="0.35">
      <c r="A241" s="61" t="s">
        <v>169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420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2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24">
        <v>0</v>
      </c>
      <c r="BG241" s="16">
        <f>SUM(B241:BF241)</f>
        <v>420</v>
      </c>
    </row>
    <row r="242" spans="1:59" x14ac:dyDescent="0.35">
      <c r="A242" s="61" t="s">
        <v>170</v>
      </c>
      <c r="B242" s="14">
        <v>0</v>
      </c>
      <c r="C242" s="14">
        <v>30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675</v>
      </c>
      <c r="R242" s="14">
        <v>210</v>
      </c>
      <c r="S242" s="14">
        <v>0</v>
      </c>
      <c r="T242" s="14">
        <v>0</v>
      </c>
      <c r="U242" s="14">
        <v>0</v>
      </c>
      <c r="V242" s="14">
        <v>0</v>
      </c>
      <c r="W242" s="14">
        <v>30</v>
      </c>
      <c r="X242" s="14">
        <v>0</v>
      </c>
      <c r="Y242" s="2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24">
        <v>0</v>
      </c>
      <c r="BG242" s="16">
        <f t="shared" ref="BG242:BG243" si="14">SUM(B242:BF242)</f>
        <v>945</v>
      </c>
    </row>
    <row r="243" spans="1:59" s="14" customFormat="1" ht="16.5" customHeight="1" x14ac:dyDescent="0.35">
      <c r="A243" s="61" t="s">
        <v>171</v>
      </c>
      <c r="B243" s="14">
        <v>0</v>
      </c>
      <c r="C243" s="14">
        <v>0</v>
      </c>
      <c r="D243" s="14">
        <v>30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270</v>
      </c>
      <c r="R243" s="14">
        <v>0</v>
      </c>
      <c r="S243" s="14">
        <v>15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2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24">
        <v>0</v>
      </c>
      <c r="BG243" s="16">
        <f t="shared" si="14"/>
        <v>315</v>
      </c>
    </row>
    <row r="244" spans="1:59" x14ac:dyDescent="0.35">
      <c r="A244" s="61" t="s">
        <v>179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360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2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24">
        <v>0</v>
      </c>
      <c r="BG244" s="16">
        <f t="shared" ref="BG244" si="15">SUM(B244:BF244)</f>
        <v>360</v>
      </c>
    </row>
    <row r="245" spans="1:59" x14ac:dyDescent="0.35">
      <c r="A245" s="61" t="s">
        <v>180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15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1215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2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24">
        <v>0</v>
      </c>
      <c r="BG245" s="16">
        <f t="shared" ref="BG245:BG246" si="16">SUM(B245:BF245)</f>
        <v>1230</v>
      </c>
    </row>
    <row r="246" spans="1:59" x14ac:dyDescent="0.35">
      <c r="A246" s="61" t="s">
        <v>181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2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24">
        <v>0</v>
      </c>
      <c r="BG246" s="16">
        <f t="shared" si="16"/>
        <v>0</v>
      </c>
    </row>
    <row r="247" spans="1:59" x14ac:dyDescent="0.35">
      <c r="A247" s="61" t="s">
        <v>182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2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24">
        <v>0</v>
      </c>
      <c r="BG247" s="16">
        <f t="shared" ref="BG247" si="17">SUM(B247:BF247)</f>
        <v>0</v>
      </c>
    </row>
    <row r="248" spans="1:59" x14ac:dyDescent="0.35">
      <c r="A248" s="61" t="s">
        <v>183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2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24">
        <v>0</v>
      </c>
      <c r="BG248" s="16">
        <f t="shared" ref="BG248" si="18">SUM(B248:BF248)</f>
        <v>0</v>
      </c>
    </row>
    <row r="249" spans="1:59" x14ac:dyDescent="0.35">
      <c r="A249" s="61" t="s">
        <v>184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2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14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24">
        <v>0</v>
      </c>
      <c r="BG249" s="16">
        <f t="shared" ref="BG249" si="19">SUM(B249:BF249)</f>
        <v>0</v>
      </c>
    </row>
    <row r="250" spans="1:59" x14ac:dyDescent="0.35">
      <c r="A250" s="61" t="s">
        <v>185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2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24">
        <v>0</v>
      </c>
      <c r="BG250" s="16">
        <f t="shared" ref="BG250" si="20">SUM(B250:BF250)</f>
        <v>0</v>
      </c>
    </row>
    <row r="251" spans="1:59" x14ac:dyDescent="0.35">
      <c r="A251" s="61" t="s">
        <v>186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2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24">
        <v>0</v>
      </c>
      <c r="BG251" s="16">
        <f t="shared" ref="BG251" si="21">SUM(B251:BF251)</f>
        <v>0</v>
      </c>
    </row>
    <row r="252" spans="1:59" x14ac:dyDescent="0.35">
      <c r="A252" s="61" t="s">
        <v>187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2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24">
        <v>0</v>
      </c>
      <c r="BG252" s="16">
        <f t="shared" ref="BG252" si="22">SUM(B252:BF252)</f>
        <v>0</v>
      </c>
    </row>
    <row r="253" spans="1:59" x14ac:dyDescent="0.35">
      <c r="A253" s="62" t="s">
        <v>188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75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2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24">
        <v>0</v>
      </c>
      <c r="BG253" s="16">
        <f t="shared" ref="BG253" si="23">SUM(B253:BF253)</f>
        <v>75</v>
      </c>
    </row>
    <row r="254" spans="1:59" x14ac:dyDescent="0.35">
      <c r="A254" s="62" t="s">
        <v>189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255</v>
      </c>
      <c r="R254" s="14">
        <v>0</v>
      </c>
      <c r="S254" s="14">
        <v>15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2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24">
        <v>0</v>
      </c>
      <c r="BG254" s="16">
        <f t="shared" ref="BG254" si="24">SUM(B254:BF254)</f>
        <v>270</v>
      </c>
    </row>
    <row r="255" spans="1:59" x14ac:dyDescent="0.35">
      <c r="A255" s="62" t="s">
        <v>190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75</v>
      </c>
      <c r="R255" s="14">
        <v>0</v>
      </c>
      <c r="S255" s="14">
        <v>30</v>
      </c>
      <c r="T255" s="14">
        <v>0</v>
      </c>
      <c r="U255" s="14">
        <v>0</v>
      </c>
      <c r="V255" s="14">
        <v>0</v>
      </c>
      <c r="W255" s="14">
        <v>150</v>
      </c>
      <c r="X255" s="14">
        <v>0</v>
      </c>
      <c r="Y255" s="2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24">
        <v>0</v>
      </c>
      <c r="BG255" s="16">
        <f t="shared" ref="BG255:BG259" si="25">SUM(B255:BF255)</f>
        <v>255</v>
      </c>
    </row>
    <row r="256" spans="1:59" x14ac:dyDescent="0.35">
      <c r="A256" s="62" t="s">
        <v>191</v>
      </c>
      <c r="B256" s="14">
        <v>0</v>
      </c>
      <c r="C256" s="14">
        <v>0</v>
      </c>
      <c r="D256" s="14">
        <v>15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375</v>
      </c>
      <c r="X256" s="14">
        <v>0</v>
      </c>
      <c r="Y256" s="2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24">
        <v>0</v>
      </c>
      <c r="BG256" s="16">
        <f t="shared" si="25"/>
        <v>390</v>
      </c>
    </row>
    <row r="257" spans="1:59" x14ac:dyDescent="0.35">
      <c r="A257" s="62" t="s">
        <v>192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2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24">
        <v>0</v>
      </c>
      <c r="BG257" s="16">
        <f t="shared" si="25"/>
        <v>0</v>
      </c>
    </row>
    <row r="258" spans="1:59" x14ac:dyDescent="0.35">
      <c r="A258" s="62" t="s">
        <v>193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330</v>
      </c>
      <c r="T258" s="14">
        <v>0</v>
      </c>
      <c r="U258" s="14">
        <v>0</v>
      </c>
      <c r="V258" s="14">
        <v>0</v>
      </c>
      <c r="W258" s="14">
        <v>210</v>
      </c>
      <c r="X258" s="14">
        <v>0</v>
      </c>
      <c r="Y258" s="2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24">
        <v>0</v>
      </c>
      <c r="BG258" s="16">
        <f t="shared" si="25"/>
        <v>540</v>
      </c>
    </row>
    <row r="259" spans="1:59" x14ac:dyDescent="0.35">
      <c r="A259" s="62" t="s">
        <v>194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45</v>
      </c>
      <c r="R259" s="14">
        <v>0</v>
      </c>
      <c r="S259" s="14">
        <v>165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2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24">
        <v>0</v>
      </c>
      <c r="BG259" s="16">
        <f t="shared" si="25"/>
        <v>210</v>
      </c>
    </row>
    <row r="260" spans="1:59" x14ac:dyDescent="0.35">
      <c r="A260" s="62" t="s">
        <v>195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15</v>
      </c>
      <c r="S260" s="14">
        <v>225</v>
      </c>
      <c r="T260" s="14">
        <v>0</v>
      </c>
      <c r="U260" s="14">
        <v>0</v>
      </c>
      <c r="V260" s="14">
        <v>0</v>
      </c>
      <c r="W260" s="14">
        <v>45</v>
      </c>
      <c r="X260" s="14">
        <v>0</v>
      </c>
      <c r="Y260" s="2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24">
        <v>0</v>
      </c>
      <c r="BG260" s="16">
        <f t="shared" ref="BG260:BG261" si="26">SUM(B260:BF260)</f>
        <v>285</v>
      </c>
    </row>
    <row r="261" spans="1:59" x14ac:dyDescent="0.35">
      <c r="A261" s="54" t="s">
        <v>196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15</v>
      </c>
      <c r="R261" s="14">
        <v>0</v>
      </c>
      <c r="S261" s="14">
        <v>90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2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24">
        <v>0</v>
      </c>
      <c r="BG261" s="16">
        <f t="shared" si="26"/>
        <v>105</v>
      </c>
    </row>
    <row r="262" spans="1:59" x14ac:dyDescent="0.35">
      <c r="A262" s="54" t="s">
        <v>197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2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24">
        <v>0</v>
      </c>
      <c r="BG262" s="16">
        <f t="shared" ref="BG262:BG270" si="27">SUM(B262:BF262)</f>
        <v>0</v>
      </c>
    </row>
    <row r="263" spans="1:59" x14ac:dyDescent="0.35">
      <c r="A263" s="54" t="s">
        <v>198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150</v>
      </c>
      <c r="R263" s="14">
        <v>0</v>
      </c>
      <c r="S263" s="14">
        <v>30</v>
      </c>
      <c r="T263" s="14">
        <v>0</v>
      </c>
      <c r="U263" s="14">
        <v>0</v>
      </c>
      <c r="V263" s="14">
        <v>0</v>
      </c>
      <c r="W263" s="14">
        <v>120</v>
      </c>
      <c r="X263" s="14">
        <v>0</v>
      </c>
      <c r="Y263" s="2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24">
        <v>0</v>
      </c>
      <c r="BG263" s="16">
        <f t="shared" si="27"/>
        <v>300</v>
      </c>
    </row>
    <row r="264" spans="1:59" x14ac:dyDescent="0.35">
      <c r="A264" s="54" t="s">
        <v>199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2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24">
        <v>0</v>
      </c>
      <c r="BG264" s="16">
        <f t="shared" si="27"/>
        <v>0</v>
      </c>
    </row>
    <row r="265" spans="1:59" x14ac:dyDescent="0.35">
      <c r="A265" s="54" t="s">
        <v>200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2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24">
        <v>0</v>
      </c>
      <c r="BG265" s="16">
        <f t="shared" si="27"/>
        <v>0</v>
      </c>
    </row>
    <row r="266" spans="1:59" x14ac:dyDescent="0.35">
      <c r="A266" s="54" t="s">
        <v>201</v>
      </c>
      <c r="B266" s="14">
        <v>0</v>
      </c>
      <c r="C266" s="14">
        <v>75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255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2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24">
        <v>0</v>
      </c>
      <c r="BG266" s="16">
        <f t="shared" si="27"/>
        <v>330</v>
      </c>
    </row>
    <row r="267" spans="1:59" x14ac:dyDescent="0.35">
      <c r="A267" s="54" t="s">
        <v>202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15</v>
      </c>
      <c r="R267" s="14">
        <v>30</v>
      </c>
      <c r="S267" s="14">
        <v>390</v>
      </c>
      <c r="T267" s="14">
        <v>0</v>
      </c>
      <c r="U267" s="14">
        <v>0</v>
      </c>
      <c r="V267" s="14">
        <v>0</v>
      </c>
      <c r="W267" s="14">
        <v>60</v>
      </c>
      <c r="X267" s="14">
        <v>0</v>
      </c>
      <c r="Y267" s="2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24">
        <v>0</v>
      </c>
      <c r="BG267" s="16">
        <f t="shared" si="27"/>
        <v>495</v>
      </c>
    </row>
    <row r="268" spans="1:59" x14ac:dyDescent="0.35">
      <c r="A268" s="54" t="s">
        <v>203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2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24">
        <v>0</v>
      </c>
      <c r="BG268" s="16">
        <f t="shared" si="27"/>
        <v>0</v>
      </c>
    </row>
    <row r="269" spans="1:59" x14ac:dyDescent="0.35">
      <c r="A269" s="54" t="s">
        <v>204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2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24">
        <v>0</v>
      </c>
      <c r="BG269" s="16">
        <f t="shared" si="27"/>
        <v>0</v>
      </c>
    </row>
    <row r="270" spans="1:59" x14ac:dyDescent="0.35">
      <c r="A270" s="54" t="s">
        <v>205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240</v>
      </c>
      <c r="T270" s="14">
        <v>0</v>
      </c>
      <c r="U270" s="14">
        <v>0</v>
      </c>
      <c r="V270" s="14">
        <v>0</v>
      </c>
      <c r="W270" s="14">
        <v>60</v>
      </c>
      <c r="X270" s="14">
        <v>0</v>
      </c>
      <c r="Y270" s="2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24">
        <v>0</v>
      </c>
      <c r="BG270" s="16">
        <f t="shared" si="27"/>
        <v>300</v>
      </c>
    </row>
    <row r="271" spans="1:59" x14ac:dyDescent="0.35">
      <c r="A271" s="54" t="s">
        <v>206</v>
      </c>
      <c r="B271" s="14">
        <v>0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75</v>
      </c>
      <c r="R271" s="14">
        <v>15</v>
      </c>
      <c r="S271" s="14">
        <v>300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2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24">
        <v>0</v>
      </c>
      <c r="BG271" s="16">
        <f>SUM(B271:BF271)</f>
        <v>390</v>
      </c>
    </row>
    <row r="272" spans="1:59" x14ac:dyDescent="0.35">
      <c r="A272" s="54" t="s">
        <v>207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2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24">
        <v>0</v>
      </c>
      <c r="BG272" s="16">
        <f t="shared" ref="BG272:BG275" si="28">SUM(B272:BF272)</f>
        <v>0</v>
      </c>
    </row>
    <row r="273" spans="1:59" x14ac:dyDescent="0.35">
      <c r="A273" s="54" t="s">
        <v>209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2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24">
        <v>0</v>
      </c>
      <c r="BG273" s="16">
        <f t="shared" si="28"/>
        <v>0</v>
      </c>
    </row>
    <row r="274" spans="1:59" x14ac:dyDescent="0.35">
      <c r="A274" s="54" t="s">
        <v>210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2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24">
        <v>0</v>
      </c>
      <c r="BG274" s="16">
        <f t="shared" si="28"/>
        <v>0</v>
      </c>
    </row>
    <row r="275" spans="1:59" x14ac:dyDescent="0.35">
      <c r="A275" s="54" t="s">
        <v>213</v>
      </c>
      <c r="B275" s="14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45</v>
      </c>
      <c r="O275" s="14">
        <v>0</v>
      </c>
      <c r="P275" s="14">
        <v>0</v>
      </c>
      <c r="Q275" s="14">
        <v>30</v>
      </c>
      <c r="R275" s="14">
        <v>30</v>
      </c>
      <c r="S275" s="14">
        <v>540</v>
      </c>
      <c r="T275" s="14">
        <v>0</v>
      </c>
      <c r="U275" s="14">
        <v>0</v>
      </c>
      <c r="V275" s="14">
        <v>0</v>
      </c>
      <c r="W275" s="14">
        <v>30</v>
      </c>
      <c r="X275" s="14">
        <v>0</v>
      </c>
      <c r="Y275" s="2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24">
        <v>0</v>
      </c>
      <c r="BG275" s="16">
        <f t="shared" si="28"/>
        <v>675</v>
      </c>
    </row>
    <row r="276" spans="1:59" x14ac:dyDescent="0.35">
      <c r="A276" s="65" t="s">
        <v>214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2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14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24">
        <v>0</v>
      </c>
      <c r="BG276" s="16">
        <f>SUM(B276:BF276)</f>
        <v>0</v>
      </c>
    </row>
    <row r="277" spans="1:59" x14ac:dyDescent="0.35">
      <c r="A277" s="65" t="s">
        <v>215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30</v>
      </c>
      <c r="R277" s="14">
        <v>255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2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24">
        <v>0</v>
      </c>
      <c r="BG277" s="16">
        <f t="shared" ref="BG277:BG278" si="29">SUM(B277:BF277)</f>
        <v>285</v>
      </c>
    </row>
    <row r="278" spans="1:59" ht="15.65" customHeight="1" x14ac:dyDescent="0.35">
      <c r="A278" s="65" t="s">
        <v>216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75</v>
      </c>
      <c r="S278" s="14">
        <v>120</v>
      </c>
      <c r="T278" s="14">
        <v>0</v>
      </c>
      <c r="U278" s="14">
        <v>0</v>
      </c>
      <c r="V278" s="14">
        <v>0</v>
      </c>
      <c r="W278" s="14">
        <v>45</v>
      </c>
      <c r="X278" s="14">
        <v>0</v>
      </c>
      <c r="Y278" s="2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24">
        <v>0</v>
      </c>
      <c r="BG278" s="16">
        <f t="shared" si="29"/>
        <v>240</v>
      </c>
    </row>
    <row r="279" spans="1:59" ht="15.65" customHeight="1" x14ac:dyDescent="0.35">
      <c r="A279" s="65" t="s">
        <v>217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2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24">
        <v>0</v>
      </c>
      <c r="BG279" s="16">
        <f t="shared" ref="BG279:BG282" si="30">SUM(B279:BF279)</f>
        <v>0</v>
      </c>
    </row>
    <row r="280" spans="1:59" ht="15.65" customHeight="1" x14ac:dyDescent="0.35">
      <c r="A280" s="65" t="s">
        <v>218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2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24">
        <v>0</v>
      </c>
      <c r="BG280" s="16">
        <f t="shared" si="30"/>
        <v>0</v>
      </c>
    </row>
    <row r="281" spans="1:59" ht="15.65" customHeight="1" x14ac:dyDescent="0.35">
      <c r="A281" s="65" t="s">
        <v>219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2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24">
        <v>0</v>
      </c>
      <c r="BG281" s="16">
        <f t="shared" ref="BG281" si="31">SUM(B281:BF281)</f>
        <v>0</v>
      </c>
    </row>
    <row r="282" spans="1:59" x14ac:dyDescent="0.35">
      <c r="A282" s="65" t="s">
        <v>222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2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24">
        <v>0</v>
      </c>
      <c r="BG282" s="16">
        <f t="shared" si="30"/>
        <v>0</v>
      </c>
    </row>
    <row r="283" spans="1:59" x14ac:dyDescent="0.35">
      <c r="A283" s="65" t="s">
        <v>224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2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24">
        <v>0</v>
      </c>
      <c r="BG283" s="16">
        <f t="shared" ref="BG283" si="32">SUM(B283:BF283)</f>
        <v>0</v>
      </c>
    </row>
    <row r="284" spans="1:59" x14ac:dyDescent="0.35">
      <c r="A284" t="s">
        <v>221</v>
      </c>
    </row>
  </sheetData>
  <mergeCells count="9">
    <mergeCell ref="B4:BG4"/>
    <mergeCell ref="A144:BG144"/>
    <mergeCell ref="AK2:AL2"/>
    <mergeCell ref="AM2:BE2"/>
    <mergeCell ref="A1:H1"/>
    <mergeCell ref="B2:X2"/>
    <mergeCell ref="Z2:AJ2"/>
    <mergeCell ref="A2:A3"/>
    <mergeCell ref="BG2:BG3"/>
  </mergeCells>
  <phoneticPr fontId="18" type="noConversion"/>
  <pageMargins left="0.7" right="0.7" top="0.75" bottom="0.75" header="0.3" footer="0.3"/>
  <pageSetup paperSize="9" scale="11" orientation="portrait" r:id="rId1"/>
  <rowBreaks count="1" manualBreakCount="1">
    <brk id="1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1C82-3C74-4F01-9C27-1352B07DCBD0}">
  <dimension ref="A3:G134"/>
  <sheetViews>
    <sheetView topLeftCell="A107" zoomScale="83" zoomScaleNormal="83" workbookViewId="0">
      <selection activeCell="A118" sqref="A118:C134"/>
    </sheetView>
  </sheetViews>
  <sheetFormatPr baseColWidth="10" defaultColWidth="10.81640625" defaultRowHeight="14.5" x14ac:dyDescent="0.35"/>
  <cols>
    <col min="1" max="1" width="29.453125" style="37" customWidth="1"/>
    <col min="2" max="3" width="17.54296875" style="37" customWidth="1"/>
    <col min="4" max="16384" width="10.81640625" style="37"/>
  </cols>
  <sheetData>
    <row r="3" spans="1:7" x14ac:dyDescent="0.35">
      <c r="A3" s="96" t="s">
        <v>172</v>
      </c>
      <c r="B3" s="97"/>
      <c r="C3" s="98"/>
      <c r="D3" s="36"/>
    </row>
    <row r="4" spans="1:7" ht="45.65" customHeight="1" x14ac:dyDescent="0.35">
      <c r="A4" s="38" t="s">
        <v>173</v>
      </c>
      <c r="B4" s="39" t="s">
        <v>174</v>
      </c>
      <c r="C4" s="39" t="s">
        <v>175</v>
      </c>
    </row>
    <row r="5" spans="1:7" x14ac:dyDescent="0.35">
      <c r="A5" s="46" t="s">
        <v>178</v>
      </c>
      <c r="B5" s="50">
        <f>+'01'!C4</f>
        <v>6756</v>
      </c>
      <c r="C5" s="51">
        <f>+'01'!D4</f>
        <v>103586</v>
      </c>
    </row>
    <row r="6" spans="1:7" x14ac:dyDescent="0.35">
      <c r="A6" s="47" t="s">
        <v>176</v>
      </c>
      <c r="B6" s="40" t="str">
        <f>+IF('01'!C4='02'!BG5,"CORRECTO","DIFERENTE")</f>
        <v>CORRECTO</v>
      </c>
      <c r="C6" s="40" t="str">
        <f>+IF('01'!D4='02'!BG145,"CORRECTO","DIFERENTE")</f>
        <v>CORRECTO</v>
      </c>
      <c r="G6" s="41"/>
    </row>
    <row r="7" spans="1:7" x14ac:dyDescent="0.35">
      <c r="A7" s="46" t="s">
        <v>177</v>
      </c>
      <c r="B7" s="46"/>
      <c r="C7" s="49"/>
      <c r="G7" s="41"/>
    </row>
    <row r="8" spans="1:7" x14ac:dyDescent="0.35">
      <c r="A8" s="45" t="s">
        <v>176</v>
      </c>
      <c r="B8" s="44"/>
      <c r="C8" s="44"/>
      <c r="G8" s="41"/>
    </row>
    <row r="9" spans="1:7" x14ac:dyDescent="0.35">
      <c r="A9" s="48">
        <v>42005</v>
      </c>
      <c r="B9" s="43" t="str">
        <f>+IF('01'!C5='02'!BG6,"CORRECTO","DIFERENTE")</f>
        <v>CORRECTO</v>
      </c>
      <c r="C9" s="43" t="str">
        <f>+IF('01'!D5='02'!BG146,"CORRECTO","DIFERENTE")</f>
        <v>CORRECTO</v>
      </c>
    </row>
    <row r="10" spans="1:7" x14ac:dyDescent="0.35">
      <c r="A10" s="42">
        <v>42036</v>
      </c>
      <c r="B10" s="43" t="str">
        <f>+IF('01'!C6='02'!BG7,"CORRECTO","DIFERENTE")</f>
        <v>CORRECTO</v>
      </c>
      <c r="C10" s="43" t="str">
        <f>+IF('01'!D6='02'!BG147,"CORRECTO","DIFERENTE")</f>
        <v>CORRECTO</v>
      </c>
    </row>
    <row r="11" spans="1:7" x14ac:dyDescent="0.35">
      <c r="A11" s="42">
        <v>42064</v>
      </c>
      <c r="B11" s="43" t="str">
        <f>+IF('01'!C7='02'!BG8,"CORRECTO","DIFERENTE")</f>
        <v>CORRECTO</v>
      </c>
      <c r="C11" s="43" t="str">
        <f>+IF('01'!D7='02'!BG148,"CORRECTO","DIFERENTE")</f>
        <v>CORRECTO</v>
      </c>
    </row>
    <row r="12" spans="1:7" x14ac:dyDescent="0.35">
      <c r="A12" s="42">
        <v>42095</v>
      </c>
      <c r="B12" s="43" t="str">
        <f>+IF('01'!C8='02'!BG9,"CORRECTO","DIFERENTE")</f>
        <v>CORRECTO</v>
      </c>
      <c r="C12" s="43" t="str">
        <f>+IF('01'!D8='02'!BG149,"CORRECTO","DIFERENTE")</f>
        <v>CORRECTO</v>
      </c>
    </row>
    <row r="13" spans="1:7" x14ac:dyDescent="0.35">
      <c r="A13" s="42">
        <v>42125</v>
      </c>
      <c r="B13" s="43" t="str">
        <f>+IF('01'!C9='02'!BG10,"CORRECTO","DIFERENTE")</f>
        <v>CORRECTO</v>
      </c>
      <c r="C13" s="43" t="str">
        <f>+IF('01'!D9='02'!BG150,"CORRECTO","DIFERENTE")</f>
        <v>CORRECTO</v>
      </c>
    </row>
    <row r="14" spans="1:7" x14ac:dyDescent="0.35">
      <c r="A14" s="42">
        <v>42156</v>
      </c>
      <c r="B14" s="43" t="str">
        <f>+IF('01'!C10='02'!BG11,"CORRECTO","DIFERENTE")</f>
        <v>CORRECTO</v>
      </c>
      <c r="C14" s="43" t="str">
        <f>+IF('01'!D10='02'!BG151,"CORRECTO","DIFERENTE")</f>
        <v>CORRECTO</v>
      </c>
    </row>
    <row r="15" spans="1:7" x14ac:dyDescent="0.35">
      <c r="A15" s="42">
        <v>42186</v>
      </c>
      <c r="B15" s="43" t="str">
        <f>+IF('01'!C11='02'!BG12,"CORRECTO","DIFERENTE")</f>
        <v>CORRECTO</v>
      </c>
      <c r="C15" s="43" t="str">
        <f>+IF('01'!D11='02'!BG152,"CORRECTO","DIFERENTE")</f>
        <v>CORRECTO</v>
      </c>
    </row>
    <row r="16" spans="1:7" x14ac:dyDescent="0.35">
      <c r="A16" s="42">
        <v>42217</v>
      </c>
      <c r="B16" s="43" t="str">
        <f>+IF('01'!C12='02'!BG13,"CORRECTO","DIFERENTE")</f>
        <v>CORRECTO</v>
      </c>
      <c r="C16" s="43" t="str">
        <f>+IF('01'!D12='02'!BG153,"CORRECTO","DIFERENTE")</f>
        <v>CORRECTO</v>
      </c>
    </row>
    <row r="17" spans="1:3" x14ac:dyDescent="0.35">
      <c r="A17" s="42">
        <v>42248</v>
      </c>
      <c r="B17" s="43" t="str">
        <f>+IF('01'!C13='02'!BG14,"CORRECTO","DIFERENTE")</f>
        <v>CORRECTO</v>
      </c>
      <c r="C17" s="43" t="str">
        <f>+IF('01'!D13='02'!BG154,"CORRECTO","DIFERENTE")</f>
        <v>CORRECTO</v>
      </c>
    </row>
    <row r="18" spans="1:3" x14ac:dyDescent="0.35">
      <c r="A18" s="42">
        <v>42278</v>
      </c>
      <c r="B18" s="43" t="str">
        <f>+IF('01'!C14='02'!BG15,"CORRECTO","DIFERENTE")</f>
        <v>CORRECTO</v>
      </c>
      <c r="C18" s="43" t="str">
        <f>+IF('01'!D14='02'!BG155,"CORRECTO","DIFERENTE")</f>
        <v>CORRECTO</v>
      </c>
    </row>
    <row r="19" spans="1:3" x14ac:dyDescent="0.35">
      <c r="A19" s="42">
        <v>42309</v>
      </c>
      <c r="B19" s="43" t="str">
        <f>+IF('01'!C15='02'!BG16,"CORRECTO","DIFERENTE")</f>
        <v>CORRECTO</v>
      </c>
      <c r="C19" s="43" t="str">
        <f>+IF('01'!D15='02'!BG156,"CORRECTO","DIFERENTE")</f>
        <v>CORRECTO</v>
      </c>
    </row>
    <row r="20" spans="1:3" x14ac:dyDescent="0.35">
      <c r="A20" s="42">
        <v>42339</v>
      </c>
      <c r="B20" s="43" t="str">
        <f>+IF('01'!C16='02'!BG17,"CORRECTO","DIFERENTE")</f>
        <v>CORRECTO</v>
      </c>
      <c r="C20" s="43" t="str">
        <f>+IF('01'!D16='02'!BG157,"CORRECTO","DIFERENTE")</f>
        <v>CORRECTO</v>
      </c>
    </row>
    <row r="21" spans="1:3" x14ac:dyDescent="0.35">
      <c r="A21" s="42">
        <v>42370</v>
      </c>
      <c r="B21" s="43" t="str">
        <f>+IF('01'!C17='02'!BG18,"CORRECTO","DIFERENTE")</f>
        <v>CORRECTO</v>
      </c>
      <c r="C21" s="43" t="str">
        <f>+IF('01'!D17='02'!BG158,"CORRECTO","DIFERENTE")</f>
        <v>CORRECTO</v>
      </c>
    </row>
    <row r="22" spans="1:3" x14ac:dyDescent="0.35">
      <c r="A22" s="42">
        <v>42401</v>
      </c>
      <c r="B22" s="43" t="str">
        <f>+IF('01'!C18='02'!BG19,"CORRECTO","DIFERENTE")</f>
        <v>CORRECTO</v>
      </c>
      <c r="C22" s="43" t="str">
        <f>+IF('01'!D18='02'!BG159,"CORRECTO","DIFERENTE")</f>
        <v>CORRECTO</v>
      </c>
    </row>
    <row r="23" spans="1:3" x14ac:dyDescent="0.35">
      <c r="A23" s="42">
        <v>42430</v>
      </c>
      <c r="B23" s="43" t="str">
        <f>+IF('01'!C19='02'!BG20,"CORRECTO","DIFERENTE")</f>
        <v>CORRECTO</v>
      </c>
      <c r="C23" s="43" t="str">
        <f>+IF('01'!D19='02'!BG160,"CORRECTO","DIFERENTE")</f>
        <v>CORRECTO</v>
      </c>
    </row>
    <row r="24" spans="1:3" x14ac:dyDescent="0.35">
      <c r="A24" s="42">
        <v>42461</v>
      </c>
      <c r="B24" s="43" t="str">
        <f>+IF('01'!C20='02'!BG21,"CORRECTO","DIFERENTE")</f>
        <v>CORRECTO</v>
      </c>
      <c r="C24" s="43" t="str">
        <f>+IF('01'!D20='02'!BG161,"CORRECTO","DIFERENTE")</f>
        <v>CORRECTO</v>
      </c>
    </row>
    <row r="25" spans="1:3" x14ac:dyDescent="0.35">
      <c r="A25" s="42">
        <v>42491</v>
      </c>
      <c r="B25" s="43" t="str">
        <f>+IF('01'!C21='02'!BG22,"CORRECTO","DIFERENTE")</f>
        <v>CORRECTO</v>
      </c>
      <c r="C25" s="43" t="str">
        <f>+IF('01'!D21='02'!BG162,"CORRECTO","DIFERENTE")</f>
        <v>CORRECTO</v>
      </c>
    </row>
    <row r="26" spans="1:3" x14ac:dyDescent="0.35">
      <c r="A26" s="42">
        <v>42522</v>
      </c>
      <c r="B26" s="43" t="str">
        <f>+IF('01'!C22='02'!BG23,"CORRECTO","DIFERENTE")</f>
        <v>CORRECTO</v>
      </c>
      <c r="C26" s="43" t="str">
        <f>+IF('01'!D22='02'!BG163,"CORRECTO","DIFERENTE")</f>
        <v>CORRECTO</v>
      </c>
    </row>
    <row r="27" spans="1:3" x14ac:dyDescent="0.35">
      <c r="A27" s="42">
        <v>42552</v>
      </c>
      <c r="B27" s="43" t="str">
        <f>+IF('01'!C23='02'!BG24,"CORRECTO","DIFERENTE")</f>
        <v>CORRECTO</v>
      </c>
      <c r="C27" s="43" t="str">
        <f>+IF('01'!D23='02'!BG164,"CORRECTO","DIFERENTE")</f>
        <v>CORRECTO</v>
      </c>
    </row>
    <row r="28" spans="1:3" x14ac:dyDescent="0.35">
      <c r="A28" s="42">
        <v>42583</v>
      </c>
      <c r="B28" s="43" t="str">
        <f>+IF('01'!C24='02'!BG25,"CORRECTO","DIFERENTE")</f>
        <v>CORRECTO</v>
      </c>
      <c r="C28" s="43" t="str">
        <f>+IF('01'!D24='02'!BG165,"CORRECTO","DIFERENTE")</f>
        <v>CORRECTO</v>
      </c>
    </row>
    <row r="29" spans="1:3" x14ac:dyDescent="0.35">
      <c r="A29" s="42">
        <v>42614</v>
      </c>
      <c r="B29" s="43" t="str">
        <f>+IF('01'!C25='02'!BG26,"CORRECTO","DIFERENTE")</f>
        <v>CORRECTO</v>
      </c>
      <c r="C29" s="43" t="str">
        <f>+IF('01'!D25='02'!BG166,"CORRECTO","DIFERENTE")</f>
        <v>CORRECTO</v>
      </c>
    </row>
    <row r="30" spans="1:3" x14ac:dyDescent="0.35">
      <c r="A30" s="42">
        <v>42644</v>
      </c>
      <c r="B30" s="43" t="str">
        <f>+IF('01'!C26='02'!BG27,"CORRECTO","DIFERENTE")</f>
        <v>CORRECTO</v>
      </c>
      <c r="C30" s="43" t="str">
        <f>+IF('01'!D26='02'!BG167,"CORRECTO","DIFERENTE")</f>
        <v>CORRECTO</v>
      </c>
    </row>
    <row r="31" spans="1:3" x14ac:dyDescent="0.35">
      <c r="A31" s="42">
        <v>42675</v>
      </c>
      <c r="B31" s="43" t="str">
        <f>+IF('01'!C27='02'!BG28,"CORRECTO","DIFERENTE")</f>
        <v>CORRECTO</v>
      </c>
      <c r="C31" s="43" t="str">
        <f>+IF('01'!D27='02'!BG168,"CORRECTO","DIFERENTE")</f>
        <v>CORRECTO</v>
      </c>
    </row>
    <row r="32" spans="1:3" x14ac:dyDescent="0.35">
      <c r="A32" s="42">
        <v>42705</v>
      </c>
      <c r="B32" s="43" t="str">
        <f>+IF('01'!C28='02'!BG29,"CORRECTO","DIFERENTE")</f>
        <v>CORRECTO</v>
      </c>
      <c r="C32" s="43" t="str">
        <f>+IF('01'!D28='02'!BG169,"CORRECTO","DIFERENTE")</f>
        <v>CORRECTO</v>
      </c>
    </row>
    <row r="33" spans="1:3" x14ac:dyDescent="0.35">
      <c r="A33" s="42">
        <v>42736</v>
      </c>
      <c r="B33" s="43" t="str">
        <f>+IF('01'!C29='02'!BG30,"CORRECTO","DIFERENTE")</f>
        <v>CORRECTO</v>
      </c>
      <c r="C33" s="43" t="str">
        <f>+IF('01'!D29='02'!BG170,"CORRECTO","DIFERENTE")</f>
        <v>CORRECTO</v>
      </c>
    </row>
    <row r="34" spans="1:3" x14ac:dyDescent="0.35">
      <c r="A34" s="42">
        <v>42767</v>
      </c>
      <c r="B34" s="43" t="str">
        <f>+IF('01'!C30='02'!BG31,"CORRECTO","DIFERENTE")</f>
        <v>CORRECTO</v>
      </c>
      <c r="C34" s="43" t="str">
        <f>+IF('01'!D30='02'!BG171,"CORRECTO","DIFERENTE")</f>
        <v>CORRECTO</v>
      </c>
    </row>
    <row r="35" spans="1:3" x14ac:dyDescent="0.35">
      <c r="A35" s="42">
        <v>42795</v>
      </c>
      <c r="B35" s="43" t="str">
        <f>+IF('01'!C31='02'!BG32,"CORRECTO","DIFERENTE")</f>
        <v>CORRECTO</v>
      </c>
      <c r="C35" s="43" t="str">
        <f>+IF('01'!D31='02'!BG172,"CORRECTO","DIFERENTE")</f>
        <v>CORRECTO</v>
      </c>
    </row>
    <row r="36" spans="1:3" x14ac:dyDescent="0.35">
      <c r="A36" s="42">
        <v>42826</v>
      </c>
      <c r="B36" s="43" t="str">
        <f>+IF('01'!C32='02'!BG33,"CORRECTO","DIFERENTE")</f>
        <v>CORRECTO</v>
      </c>
      <c r="C36" s="43" t="str">
        <f>+IF('01'!D32='02'!BG173,"CORRECTO","DIFERENTE")</f>
        <v>CORRECTO</v>
      </c>
    </row>
    <row r="37" spans="1:3" x14ac:dyDescent="0.35">
      <c r="A37" s="42">
        <v>42856</v>
      </c>
      <c r="B37" s="43" t="str">
        <f>+IF('01'!C33='02'!BG34,"CORRECTO","DIFERENTE")</f>
        <v>CORRECTO</v>
      </c>
      <c r="C37" s="43" t="str">
        <f>+IF('01'!D33='02'!BG174,"CORRECTO","DIFERENTE")</f>
        <v>CORRECTO</v>
      </c>
    </row>
    <row r="38" spans="1:3" x14ac:dyDescent="0.35">
      <c r="A38" s="42">
        <v>42887</v>
      </c>
      <c r="B38" s="43" t="str">
        <f>+IF('01'!C34='02'!BG35,"CORRECTO","DIFERENTE")</f>
        <v>CORRECTO</v>
      </c>
      <c r="C38" s="43" t="str">
        <f>+IF('01'!D34='02'!BG175,"CORRECTO","DIFERENTE")</f>
        <v>CORRECTO</v>
      </c>
    </row>
    <row r="39" spans="1:3" x14ac:dyDescent="0.35">
      <c r="A39" s="42">
        <v>42917</v>
      </c>
      <c r="B39" s="43" t="str">
        <f>+IF('01'!C35='02'!BG36,"CORRECTO","DIFERENTE")</f>
        <v>CORRECTO</v>
      </c>
      <c r="C39" s="43" t="str">
        <f>+IF('01'!D35='02'!BG176,"CORRECTO","DIFERENTE")</f>
        <v>CORRECTO</v>
      </c>
    </row>
    <row r="40" spans="1:3" x14ac:dyDescent="0.35">
      <c r="A40" s="42">
        <v>42948</v>
      </c>
      <c r="B40" s="43" t="str">
        <f>+IF('01'!C36='02'!BG37,"CORRECTO","DIFERENTE")</f>
        <v>CORRECTO</v>
      </c>
      <c r="C40" s="43" t="str">
        <f>+IF('01'!D36='02'!BG177,"CORRECTO","DIFERENTE")</f>
        <v>CORRECTO</v>
      </c>
    </row>
    <row r="41" spans="1:3" x14ac:dyDescent="0.35">
      <c r="A41" s="42">
        <v>42979</v>
      </c>
      <c r="B41" s="43" t="str">
        <f>+IF('01'!C37='02'!BG38,"CORRECTO","DIFERENTE")</f>
        <v>CORRECTO</v>
      </c>
      <c r="C41" s="43" t="str">
        <f>+IF('01'!D37='02'!BG178,"CORRECTO","DIFERENTE")</f>
        <v>CORRECTO</v>
      </c>
    </row>
    <row r="42" spans="1:3" x14ac:dyDescent="0.35">
      <c r="A42" s="42">
        <v>43009</v>
      </c>
      <c r="B42" s="43" t="str">
        <f>+IF('01'!C38='02'!BG39,"CORRECTO","DIFERENTE")</f>
        <v>CORRECTO</v>
      </c>
      <c r="C42" s="43" t="str">
        <f>+IF('01'!D38='02'!BG179,"CORRECTO","DIFERENTE")</f>
        <v>CORRECTO</v>
      </c>
    </row>
    <row r="43" spans="1:3" x14ac:dyDescent="0.35">
      <c r="A43" s="42">
        <v>43040</v>
      </c>
      <c r="B43" s="43" t="str">
        <f>+IF('01'!C39='02'!BG40,"CORRECTO","DIFERENTE")</f>
        <v>CORRECTO</v>
      </c>
      <c r="C43" s="43" t="str">
        <f>+IF('01'!D39='02'!BG180,"CORRECTO","DIFERENTE")</f>
        <v>CORRECTO</v>
      </c>
    </row>
    <row r="44" spans="1:3" x14ac:dyDescent="0.35">
      <c r="A44" s="42">
        <v>43070</v>
      </c>
      <c r="B44" s="43" t="str">
        <f>+IF('01'!C40='02'!BG41,"CORRECTO","DIFERENTE")</f>
        <v>CORRECTO</v>
      </c>
      <c r="C44" s="43" t="str">
        <f>+IF('01'!D40='02'!BG181,"CORRECTO","DIFERENTE")</f>
        <v>CORRECTO</v>
      </c>
    </row>
    <row r="45" spans="1:3" x14ac:dyDescent="0.35">
      <c r="A45" s="42">
        <v>43101</v>
      </c>
      <c r="B45" s="43" t="str">
        <f>+IF('01'!C41='02'!BG42,"CORRECTO","DIFERENTE")</f>
        <v>CORRECTO</v>
      </c>
      <c r="C45" s="43" t="str">
        <f>+IF('01'!D41='02'!BG182,"CORRECTO","DIFERENTE")</f>
        <v>CORRECTO</v>
      </c>
    </row>
    <row r="46" spans="1:3" x14ac:dyDescent="0.35">
      <c r="A46" s="42">
        <v>43132</v>
      </c>
      <c r="B46" s="43" t="str">
        <f>+IF('01'!C42='02'!BG43,"CORRECTO","DIFERENTE")</f>
        <v>CORRECTO</v>
      </c>
      <c r="C46" s="43" t="str">
        <f>+IF('01'!D42='02'!BG183,"CORRECTO","DIFERENTE")</f>
        <v>CORRECTO</v>
      </c>
    </row>
    <row r="47" spans="1:3" x14ac:dyDescent="0.35">
      <c r="A47" s="42">
        <v>43160</v>
      </c>
      <c r="B47" s="43" t="str">
        <f>+IF('01'!C43='02'!BG44,"CORRECTO","DIFERENTE")</f>
        <v>CORRECTO</v>
      </c>
      <c r="C47" s="43" t="str">
        <f>+IF('01'!D43='02'!BG184,"CORRECTO","DIFERENTE")</f>
        <v>CORRECTO</v>
      </c>
    </row>
    <row r="48" spans="1:3" x14ac:dyDescent="0.35">
      <c r="A48" s="42">
        <v>43191</v>
      </c>
      <c r="B48" s="43" t="str">
        <f>+IF('01'!C44='02'!BG45,"CORRECTO","DIFERENTE")</f>
        <v>CORRECTO</v>
      </c>
      <c r="C48" s="43" t="str">
        <f>+IF('01'!D44='02'!BG185,"CORRECTO","DIFERENTE")</f>
        <v>CORRECTO</v>
      </c>
    </row>
    <row r="49" spans="1:3" x14ac:dyDescent="0.35">
      <c r="A49" s="42">
        <v>43221</v>
      </c>
      <c r="B49" s="43" t="str">
        <f>+IF('01'!C45='02'!BG46,"CORRECTO","DIFERENTE")</f>
        <v>CORRECTO</v>
      </c>
      <c r="C49" s="43" t="str">
        <f>+IF('01'!D45='02'!BG186,"CORRECTO","DIFERENTE")</f>
        <v>CORRECTO</v>
      </c>
    </row>
    <row r="50" spans="1:3" x14ac:dyDescent="0.35">
      <c r="A50" s="42">
        <v>43252</v>
      </c>
      <c r="B50" s="43" t="str">
        <f>+IF('01'!C46='02'!BG47,"CORRECTO","DIFERENTE")</f>
        <v>CORRECTO</v>
      </c>
      <c r="C50" s="43" t="str">
        <f>+IF('01'!D46='02'!BG187,"CORRECTO","DIFERENTE")</f>
        <v>CORRECTO</v>
      </c>
    </row>
    <row r="51" spans="1:3" x14ac:dyDescent="0.35">
      <c r="A51" s="42">
        <v>43282</v>
      </c>
      <c r="B51" s="43" t="str">
        <f>+IF('01'!C47='02'!BG48,"CORRECTO","DIFERENTE")</f>
        <v>CORRECTO</v>
      </c>
      <c r="C51" s="43" t="str">
        <f>+IF('01'!D47='02'!BG188,"CORRECTO","DIFERENTE")</f>
        <v>CORRECTO</v>
      </c>
    </row>
    <row r="52" spans="1:3" x14ac:dyDescent="0.35">
      <c r="A52" s="42">
        <v>43313</v>
      </c>
      <c r="B52" s="43" t="str">
        <f>+IF('01'!C48='02'!BG49,"CORRECTO","DIFERENTE")</f>
        <v>CORRECTO</v>
      </c>
      <c r="C52" s="43" t="str">
        <f>+IF('01'!D48='02'!BG189,"CORRECTO","DIFERENTE")</f>
        <v>CORRECTO</v>
      </c>
    </row>
    <row r="53" spans="1:3" x14ac:dyDescent="0.35">
      <c r="A53" s="42">
        <v>43344</v>
      </c>
      <c r="B53" s="43" t="str">
        <f>+IF('01'!C49='02'!BG50,"CORRECTO","DIFERENTE")</f>
        <v>CORRECTO</v>
      </c>
      <c r="C53" s="43" t="str">
        <f>+IF('01'!D49='02'!BG190,"CORRECTO","DIFERENTE")</f>
        <v>CORRECTO</v>
      </c>
    </row>
    <row r="54" spans="1:3" x14ac:dyDescent="0.35">
      <c r="A54" s="42">
        <v>43374</v>
      </c>
      <c r="B54" s="43" t="str">
        <f>+IF('01'!C50='02'!BG51,"CORRECTO","DIFERENTE")</f>
        <v>CORRECTO</v>
      </c>
      <c r="C54" s="43" t="str">
        <f>+IF('01'!D50='02'!BG191,"CORRECTO","DIFERENTE")</f>
        <v>CORRECTO</v>
      </c>
    </row>
    <row r="55" spans="1:3" x14ac:dyDescent="0.35">
      <c r="A55" s="42">
        <v>43405</v>
      </c>
      <c r="B55" s="43" t="str">
        <f>+IF('01'!C51='02'!BG52,"CORRECTO","DIFERENTE")</f>
        <v>CORRECTO</v>
      </c>
      <c r="C55" s="43" t="str">
        <f>+IF('01'!D51='02'!BG192,"CORRECTO","DIFERENTE")</f>
        <v>CORRECTO</v>
      </c>
    </row>
    <row r="56" spans="1:3" x14ac:dyDescent="0.35">
      <c r="A56" s="42">
        <v>43435</v>
      </c>
      <c r="B56" s="43" t="str">
        <f>+IF('01'!C52='02'!BG53,"CORRECTO","DIFERENTE")</f>
        <v>CORRECTO</v>
      </c>
      <c r="C56" s="43" t="str">
        <f>+IF('01'!D52='02'!BG193,"CORRECTO","DIFERENTE")</f>
        <v>CORRECTO</v>
      </c>
    </row>
    <row r="57" spans="1:3" x14ac:dyDescent="0.35">
      <c r="A57" s="42">
        <v>43466</v>
      </c>
      <c r="B57" s="43" t="str">
        <f>+IF('01'!C53='02'!BG54,"CORRECTO","DIFERENTE")</f>
        <v>CORRECTO</v>
      </c>
      <c r="C57" s="43" t="str">
        <f>+IF('01'!D53='02'!BG194,"CORRECTO","DIFERENTE")</f>
        <v>CORRECTO</v>
      </c>
    </row>
    <row r="58" spans="1:3" x14ac:dyDescent="0.35">
      <c r="A58" s="42">
        <v>43497</v>
      </c>
      <c r="B58" s="43" t="str">
        <f>+IF('01'!C54='02'!BG55,"CORRECTO","DIFERENTE")</f>
        <v>CORRECTO</v>
      </c>
      <c r="C58" s="43" t="str">
        <f>+IF('01'!D54='02'!BG195,"CORRECTO","DIFERENTE")</f>
        <v>CORRECTO</v>
      </c>
    </row>
    <row r="59" spans="1:3" x14ac:dyDescent="0.35">
      <c r="A59" s="42">
        <v>43525</v>
      </c>
      <c r="B59" s="43" t="str">
        <f>+IF('01'!C55='02'!BG56,"CORRECTO","DIFERENTE")</f>
        <v>CORRECTO</v>
      </c>
      <c r="C59" s="43" t="str">
        <f>+IF('01'!D55='02'!BG196,"CORRECTO","DIFERENTE")</f>
        <v>CORRECTO</v>
      </c>
    </row>
    <row r="60" spans="1:3" x14ac:dyDescent="0.35">
      <c r="A60" s="42">
        <v>43556</v>
      </c>
      <c r="B60" s="43" t="str">
        <f>+IF('01'!C56='02'!BG57,"CORRECTO","DIFERENTE")</f>
        <v>CORRECTO</v>
      </c>
      <c r="C60" s="43" t="str">
        <f>+IF('01'!D56='02'!BG197,"CORRECTO","DIFERENTE")</f>
        <v>CORRECTO</v>
      </c>
    </row>
    <row r="61" spans="1:3" x14ac:dyDescent="0.35">
      <c r="A61" s="42">
        <v>43586</v>
      </c>
      <c r="B61" s="43" t="str">
        <f>+IF('01'!C57='02'!BG58,"CORRECTO","DIFERENTE")</f>
        <v>CORRECTO</v>
      </c>
      <c r="C61" s="43" t="str">
        <f>+IF('01'!D57='02'!BG198,"CORRECTO","DIFERENTE")</f>
        <v>CORRECTO</v>
      </c>
    </row>
    <row r="62" spans="1:3" x14ac:dyDescent="0.35">
      <c r="A62" s="42">
        <v>43617</v>
      </c>
      <c r="B62" s="43" t="str">
        <f>+IF('01'!C58='02'!BG59,"CORRECTO","DIFERENTE")</f>
        <v>CORRECTO</v>
      </c>
      <c r="C62" s="43" t="str">
        <f>+IF('01'!D58='02'!BG199,"CORRECTO","DIFERENTE")</f>
        <v>CORRECTO</v>
      </c>
    </row>
    <row r="63" spans="1:3" x14ac:dyDescent="0.35">
      <c r="A63" s="42">
        <v>43647</v>
      </c>
      <c r="B63" s="43" t="str">
        <f>+IF('01'!C59='02'!BG60,"CORRECTO","DIFERENTE")</f>
        <v>CORRECTO</v>
      </c>
      <c r="C63" s="43" t="str">
        <f>+IF('01'!D59='02'!BG200,"CORRECTO","DIFERENTE")</f>
        <v>CORRECTO</v>
      </c>
    </row>
    <row r="64" spans="1:3" x14ac:dyDescent="0.35">
      <c r="A64" s="42">
        <v>43678</v>
      </c>
      <c r="B64" s="43" t="str">
        <f>+IF('01'!C60='02'!BG61,"CORRECTO","DIFERENTE")</f>
        <v>CORRECTO</v>
      </c>
      <c r="C64" s="43" t="str">
        <f>+IF('01'!D60='02'!BG201,"CORRECTO","DIFERENTE")</f>
        <v>CORRECTO</v>
      </c>
    </row>
    <row r="65" spans="1:3" x14ac:dyDescent="0.35">
      <c r="A65" s="42">
        <v>43709</v>
      </c>
      <c r="B65" s="43" t="str">
        <f>+IF('01'!C61='02'!BG62,"CORRECTO","DIFERENTE")</f>
        <v>CORRECTO</v>
      </c>
      <c r="C65" s="43" t="str">
        <f>+IF('01'!D61='02'!BG202,"CORRECTO","DIFERENTE")</f>
        <v>CORRECTO</v>
      </c>
    </row>
    <row r="66" spans="1:3" x14ac:dyDescent="0.35">
      <c r="A66" s="42">
        <v>43739</v>
      </c>
      <c r="B66" s="43" t="str">
        <f>+IF('01'!C62='02'!BG63,"CORRECTO","DIFERENTE")</f>
        <v>CORRECTO</v>
      </c>
      <c r="C66" s="43" t="str">
        <f>+IF('01'!D62='02'!BG203,"CORRECTO","DIFERENTE")</f>
        <v>CORRECTO</v>
      </c>
    </row>
    <row r="67" spans="1:3" x14ac:dyDescent="0.35">
      <c r="A67" s="42">
        <v>43770</v>
      </c>
      <c r="B67" s="43" t="str">
        <f>+IF('01'!C63='02'!BG64,"CORRECTO","DIFERENTE")</f>
        <v>CORRECTO</v>
      </c>
      <c r="C67" s="43" t="str">
        <f>+IF('01'!D63='02'!BG204,"CORRECTO","DIFERENTE")</f>
        <v>CORRECTO</v>
      </c>
    </row>
    <row r="68" spans="1:3" x14ac:dyDescent="0.35">
      <c r="A68" s="42">
        <v>43800</v>
      </c>
      <c r="B68" s="43" t="str">
        <f>+IF('01'!C64='02'!BG65,"CORRECTO","DIFERENTE")</f>
        <v>CORRECTO</v>
      </c>
      <c r="C68" s="43" t="str">
        <f>+IF('01'!D64='02'!BG205,"CORRECTO","DIFERENTE")</f>
        <v>CORRECTO</v>
      </c>
    </row>
    <row r="69" spans="1:3" x14ac:dyDescent="0.35">
      <c r="A69" s="42">
        <v>43831</v>
      </c>
      <c r="B69" s="43" t="str">
        <f>+IF('01'!C65='02'!BG66,"CORRECTO","DIFERENTE")</f>
        <v>CORRECTO</v>
      </c>
      <c r="C69" s="43" t="str">
        <f>+IF('01'!D65='02'!BG206,"CORRECTO","DIFERENTE")</f>
        <v>CORRECTO</v>
      </c>
    </row>
    <row r="70" spans="1:3" x14ac:dyDescent="0.35">
      <c r="A70" s="42">
        <v>43862</v>
      </c>
      <c r="B70" s="43" t="str">
        <f>+IF('01'!C66='02'!BG67,"CORRECTO","DIFERENTE")</f>
        <v>CORRECTO</v>
      </c>
      <c r="C70" s="43" t="str">
        <f>+IF('01'!D66='02'!BG207,"CORRECTO","DIFERENTE")</f>
        <v>CORRECTO</v>
      </c>
    </row>
    <row r="71" spans="1:3" x14ac:dyDescent="0.35">
      <c r="A71" s="42">
        <v>43891</v>
      </c>
      <c r="B71" s="43" t="str">
        <f>+IF('01'!C67='02'!BG68,"CORRECTO","DIFERENTE")</f>
        <v>CORRECTO</v>
      </c>
      <c r="C71" s="43" t="str">
        <f>+IF('01'!D67='02'!BG208,"CORRECTO","DIFERENTE")</f>
        <v>CORRECTO</v>
      </c>
    </row>
    <row r="72" spans="1:3" x14ac:dyDescent="0.35">
      <c r="A72" s="42">
        <v>43922</v>
      </c>
      <c r="B72" s="43" t="str">
        <f>+IF('01'!C68='02'!BG69,"CORRECTO","DIFERENTE")</f>
        <v>CORRECTO</v>
      </c>
      <c r="C72" s="43" t="str">
        <f>+IF('01'!D68='02'!BG209,"CORRECTO","DIFERENTE")</f>
        <v>CORRECTO</v>
      </c>
    </row>
    <row r="73" spans="1:3" x14ac:dyDescent="0.35">
      <c r="A73" s="42">
        <v>43952</v>
      </c>
      <c r="B73" s="43" t="str">
        <f>+IF('01'!C69='02'!BG70,"CORRECTO","DIFERENTE")</f>
        <v>CORRECTO</v>
      </c>
      <c r="C73" s="43" t="str">
        <f>+IF('01'!D69='02'!BG210,"CORRECTO","DIFERENTE")</f>
        <v>CORRECTO</v>
      </c>
    </row>
    <row r="74" spans="1:3" x14ac:dyDescent="0.35">
      <c r="A74" s="42">
        <v>43983</v>
      </c>
      <c r="B74" s="43" t="str">
        <f>+IF('01'!C70='02'!BG71,"CORRECTO","DIFERENTE")</f>
        <v>CORRECTO</v>
      </c>
      <c r="C74" s="43" t="str">
        <f>+IF('01'!D70='02'!BG211,"CORRECTO","DIFERENTE")</f>
        <v>CORRECTO</v>
      </c>
    </row>
    <row r="75" spans="1:3" x14ac:dyDescent="0.35">
      <c r="A75" s="42">
        <v>44013</v>
      </c>
      <c r="B75" s="43" t="str">
        <f>+IF('01'!C71='02'!BG72,"CORRECTO","DIFERENTE")</f>
        <v>CORRECTO</v>
      </c>
      <c r="C75" s="43" t="str">
        <f>+IF('01'!D71='02'!BG212,"CORRECTO","DIFERENTE")</f>
        <v>CORRECTO</v>
      </c>
    </row>
    <row r="76" spans="1:3" x14ac:dyDescent="0.35">
      <c r="A76" s="42">
        <v>44044</v>
      </c>
      <c r="B76" s="43" t="str">
        <f>+IF('01'!C72='02'!BG73,"CORRECTO","DIFERENTE")</f>
        <v>CORRECTO</v>
      </c>
      <c r="C76" s="43" t="str">
        <f>+IF('01'!D72='02'!BG213,"CORRECTO","DIFERENTE")</f>
        <v>CORRECTO</v>
      </c>
    </row>
    <row r="77" spans="1:3" x14ac:dyDescent="0.35">
      <c r="A77" s="42">
        <v>44075</v>
      </c>
      <c r="B77" s="43" t="str">
        <f>+IF('01'!C73='02'!BG74,"CORRECTO","DIFERENTE")</f>
        <v>CORRECTO</v>
      </c>
      <c r="C77" s="43" t="str">
        <f>+IF('01'!D73='02'!BG214,"CORRECTO","DIFERENTE")</f>
        <v>CORRECTO</v>
      </c>
    </row>
    <row r="78" spans="1:3" x14ac:dyDescent="0.35">
      <c r="A78" s="42">
        <v>44105</v>
      </c>
      <c r="B78" s="43" t="str">
        <f>+IF('01'!C74='02'!BG75,"CORRECTO","DIFERENTE")</f>
        <v>CORRECTO</v>
      </c>
      <c r="C78" s="43" t="str">
        <f>+IF('01'!D74='02'!BG215,"CORRECTO","DIFERENTE")</f>
        <v>CORRECTO</v>
      </c>
    </row>
    <row r="79" spans="1:3" x14ac:dyDescent="0.35">
      <c r="A79" s="42">
        <v>44136</v>
      </c>
      <c r="B79" s="43" t="str">
        <f>+IF('01'!C75='02'!BG76,"CORRECTO","DIFERENTE")</f>
        <v>CORRECTO</v>
      </c>
      <c r="C79" s="43" t="str">
        <f>+IF('01'!D75='02'!BG216,"CORRECTO","DIFERENTE")</f>
        <v>CORRECTO</v>
      </c>
    </row>
    <row r="80" spans="1:3" x14ac:dyDescent="0.35">
      <c r="A80" s="42">
        <v>44166</v>
      </c>
      <c r="B80" s="43" t="str">
        <f>+IF('01'!C76='02'!BG77,"CORRECTO","DIFERENTE")</f>
        <v>CORRECTO</v>
      </c>
      <c r="C80" s="43" t="str">
        <f>+IF('01'!D76='02'!BG217,"CORRECTO","DIFERENTE")</f>
        <v>CORRECTO</v>
      </c>
    </row>
    <row r="81" spans="1:3" x14ac:dyDescent="0.35">
      <c r="A81" s="42">
        <v>44197</v>
      </c>
      <c r="B81" s="43" t="str">
        <f>+IF('01'!C77='02'!BG78,"CORRECTO","DIFERENTE")</f>
        <v>CORRECTO</v>
      </c>
      <c r="C81" s="43" t="str">
        <f>+IF('01'!D77='02'!BG218,"CORRECTO","DIFERENTE")</f>
        <v>CORRECTO</v>
      </c>
    </row>
    <row r="82" spans="1:3" x14ac:dyDescent="0.35">
      <c r="A82" s="42">
        <v>44228</v>
      </c>
      <c r="B82" s="43" t="str">
        <f>+IF('01'!C78='02'!BG79,"CORRECTO","DIFERENTE")</f>
        <v>CORRECTO</v>
      </c>
      <c r="C82" s="43" t="str">
        <f>+IF('01'!D78='02'!BG219,"CORRECTO","DIFERENTE")</f>
        <v>CORRECTO</v>
      </c>
    </row>
    <row r="83" spans="1:3" x14ac:dyDescent="0.35">
      <c r="A83" s="42">
        <v>44256</v>
      </c>
      <c r="B83" s="43" t="str">
        <f>+IF('01'!C79='02'!BG80,"CORRECTO","DIFERENTE")</f>
        <v>CORRECTO</v>
      </c>
      <c r="C83" s="43" t="str">
        <f>+IF('01'!D79='02'!BG220,"CORRECTO","DIFERENTE")</f>
        <v>CORRECTO</v>
      </c>
    </row>
    <row r="84" spans="1:3" x14ac:dyDescent="0.35">
      <c r="A84" s="42">
        <v>44287</v>
      </c>
      <c r="B84" s="43" t="str">
        <f>+IF('01'!C80='02'!BG81,"CORRECTO","DIFERENTE")</f>
        <v>CORRECTO</v>
      </c>
      <c r="C84" s="43" t="str">
        <f>+IF('01'!D80='02'!BG221,"CORRECTO","DIFERENTE")</f>
        <v>CORRECTO</v>
      </c>
    </row>
    <row r="85" spans="1:3" x14ac:dyDescent="0.35">
      <c r="A85" s="42">
        <v>44317</v>
      </c>
      <c r="B85" s="43" t="str">
        <f>+IF('01'!C81='02'!BG82,"CORRECTO","DIFERENTE")</f>
        <v>CORRECTO</v>
      </c>
      <c r="C85" s="43" t="str">
        <f>+IF('01'!D81='02'!BG222,"CORRECTO","DIFERENTE")</f>
        <v>CORRECTO</v>
      </c>
    </row>
    <row r="86" spans="1:3" x14ac:dyDescent="0.35">
      <c r="A86" s="42">
        <v>44348</v>
      </c>
      <c r="B86" s="43" t="str">
        <f>+IF('01'!C82='02'!BG83,"CORRECTO","DIFERENTE")</f>
        <v>CORRECTO</v>
      </c>
      <c r="C86" s="43" t="str">
        <f>+IF('01'!D82='02'!BG223,"CORRECTO","DIFERENTE")</f>
        <v>CORRECTO</v>
      </c>
    </row>
    <row r="87" spans="1:3" x14ac:dyDescent="0.35">
      <c r="A87" s="42">
        <v>44378</v>
      </c>
      <c r="B87" s="43" t="str">
        <f>+IF('01'!C83='02'!BG84,"CORRECTO","DIFERENTE")</f>
        <v>CORRECTO</v>
      </c>
      <c r="C87" s="43" t="str">
        <f>+IF('01'!D83='02'!BG224,"CORRECTO","DIFERENTE")</f>
        <v>CORRECTO</v>
      </c>
    </row>
    <row r="88" spans="1:3" x14ac:dyDescent="0.35">
      <c r="A88" s="42">
        <v>44409</v>
      </c>
      <c r="B88" s="43" t="str">
        <f>+IF('01'!C84='02'!BG85,"CORRECTO","DIFERENTE")</f>
        <v>CORRECTO</v>
      </c>
      <c r="C88" s="43" t="str">
        <f>+IF('01'!D84='02'!BG225,"CORRECTO","DIFERENTE")</f>
        <v>CORRECTO</v>
      </c>
    </row>
    <row r="89" spans="1:3" x14ac:dyDescent="0.35">
      <c r="A89" s="42">
        <v>44440</v>
      </c>
      <c r="B89" s="43" t="str">
        <f>+IF('01'!C85='02'!BG86,"CORRECTO","DIFERENTE")</f>
        <v>CORRECTO</v>
      </c>
      <c r="C89" s="43" t="str">
        <f>+IF('01'!D85='02'!BG226,"CORRECTO","DIFERENTE")</f>
        <v>CORRECTO</v>
      </c>
    </row>
    <row r="90" spans="1:3" x14ac:dyDescent="0.35">
      <c r="A90" s="42">
        <v>44470</v>
      </c>
      <c r="B90" s="43" t="str">
        <f>+IF('01'!C86='02'!BG87,"CORRECTO","DIFERENTE")</f>
        <v>CORRECTO</v>
      </c>
      <c r="C90" s="43" t="str">
        <f>+IF('01'!D86='02'!BG227,"CORRECTO","DIFERENTE")</f>
        <v>CORRECTO</v>
      </c>
    </row>
    <row r="91" spans="1:3" x14ac:dyDescent="0.35">
      <c r="A91" s="42">
        <v>44501</v>
      </c>
      <c r="B91" s="43" t="str">
        <f>+IF('01'!C87='02'!BG88,"CORRECTO","DIFERENTE")</f>
        <v>CORRECTO</v>
      </c>
      <c r="C91" s="43" t="str">
        <f>+IF('01'!D87='02'!BG228,"CORRECTO","DIFERENTE")</f>
        <v>CORRECTO</v>
      </c>
    </row>
    <row r="92" spans="1:3" x14ac:dyDescent="0.35">
      <c r="A92" s="42">
        <v>44531</v>
      </c>
      <c r="B92" s="43" t="str">
        <f>+IF('01'!C88='02'!BG89,"CORRECTO","DIFERENTE")</f>
        <v>CORRECTO</v>
      </c>
      <c r="C92" s="43" t="str">
        <f>+IF('01'!D88='02'!BG229,"CORRECTO","DIFERENTE")</f>
        <v>CORRECTO</v>
      </c>
    </row>
    <row r="93" spans="1:3" x14ac:dyDescent="0.35">
      <c r="A93" s="42">
        <v>44562</v>
      </c>
      <c r="B93" s="43" t="str">
        <f>+IF('01'!C89='02'!BG90,"CORRECTO","DIFERENTE")</f>
        <v>CORRECTO</v>
      </c>
      <c r="C93" s="43" t="str">
        <f>+IF('01'!D89='02'!BG230,"CORRECTO","DIFERENTE")</f>
        <v>CORRECTO</v>
      </c>
    </row>
    <row r="94" spans="1:3" x14ac:dyDescent="0.35">
      <c r="A94" s="42">
        <v>44593</v>
      </c>
      <c r="B94" s="43" t="str">
        <f>+IF('01'!C90='02'!BG91,"CORRECTO","DIFERENTE")</f>
        <v>CORRECTO</v>
      </c>
      <c r="C94" s="43" t="str">
        <f>+IF('01'!D90='02'!BG231,"CORRECTO","DIFERENTE")</f>
        <v>CORRECTO</v>
      </c>
    </row>
    <row r="95" spans="1:3" x14ac:dyDescent="0.35">
      <c r="A95" s="42">
        <v>44621</v>
      </c>
      <c r="B95" s="43" t="str">
        <f>+IF('01'!C91='02'!BG92,"CORRECTO","DIFERENTE")</f>
        <v>CORRECTO</v>
      </c>
      <c r="C95" s="43" t="str">
        <f>+IF('01'!D91='02'!BG232,"CORRECTO","DIFERENTE")</f>
        <v>CORRECTO</v>
      </c>
    </row>
    <row r="96" spans="1:3" x14ac:dyDescent="0.35">
      <c r="A96" s="42">
        <v>44652</v>
      </c>
      <c r="B96" s="43" t="str">
        <f>+IF('01'!C92='02'!BG93,"CORRECTO","DIFERENTE")</f>
        <v>CORRECTO</v>
      </c>
      <c r="C96" s="43" t="str">
        <f>+IF('01'!D92='02'!BG233,"CORRECTO","DIFERENTE")</f>
        <v>CORRECTO</v>
      </c>
    </row>
    <row r="97" spans="1:3" x14ac:dyDescent="0.35">
      <c r="A97" s="42">
        <v>44682</v>
      </c>
      <c r="B97" s="43" t="str">
        <f>+IF('01'!C93='02'!BG94,"CORRECTO","DIFERENTE")</f>
        <v>CORRECTO</v>
      </c>
      <c r="C97" s="43" t="str">
        <f>+IF('01'!D93='02'!BG234,"CORRECTO","DIFERENTE")</f>
        <v>CORRECTO</v>
      </c>
    </row>
    <row r="98" spans="1:3" x14ac:dyDescent="0.35">
      <c r="A98" s="42">
        <v>44713</v>
      </c>
      <c r="B98" s="43" t="str">
        <f>+IF('01'!C94='02'!BG95,"CORRECTO","DIFERENTE")</f>
        <v>CORRECTO</v>
      </c>
      <c r="C98" s="43" t="str">
        <f>+IF('01'!D94='02'!BG235,"CORRECTO","DIFERENTE")</f>
        <v>CORRECTO</v>
      </c>
    </row>
    <row r="99" spans="1:3" x14ac:dyDescent="0.35">
      <c r="A99" s="42">
        <v>44743</v>
      </c>
      <c r="B99" s="43" t="str">
        <f>+IF('01'!C95='02'!BG96,"CORRECTO","DIFERENTE")</f>
        <v>CORRECTO</v>
      </c>
      <c r="C99" s="43" t="str">
        <f>+IF('01'!D95='02'!BG236,"CORRECTO","DIFERENTE")</f>
        <v>CORRECTO</v>
      </c>
    </row>
    <row r="100" spans="1:3" x14ac:dyDescent="0.35">
      <c r="A100" s="42">
        <v>44774</v>
      </c>
      <c r="B100" s="43" t="str">
        <f>+IF('01'!C96='02'!BG97,"CORRECTO","DIFERENTE")</f>
        <v>CORRECTO</v>
      </c>
      <c r="C100" s="43" t="str">
        <f>+IF('01'!D96='02'!BG237,"CORRECTO","DIFERENTE")</f>
        <v>CORRECTO</v>
      </c>
    </row>
    <row r="101" spans="1:3" x14ac:dyDescent="0.35">
      <c r="A101" s="42">
        <v>44805</v>
      </c>
      <c r="B101" s="43" t="str">
        <f>+IF('01'!C97='02'!BG98,"CORRECTO","DIFERENTE")</f>
        <v>CORRECTO</v>
      </c>
      <c r="C101" s="43" t="str">
        <f>+IF('01'!D97='02'!BG238,"CORRECTO","DIFERENTE")</f>
        <v>CORRECTO</v>
      </c>
    </row>
    <row r="102" spans="1:3" x14ac:dyDescent="0.35">
      <c r="A102" s="42">
        <v>44835</v>
      </c>
      <c r="B102" s="43" t="str">
        <f>+IF('01'!C98='02'!BG99,"CORRECTO","DIFERENTE")</f>
        <v>CORRECTO</v>
      </c>
      <c r="C102" s="43" t="str">
        <f>+IF('01'!D98='02'!BG239,"CORRECTO","DIFERENTE")</f>
        <v>CORRECTO</v>
      </c>
    </row>
    <row r="103" spans="1:3" x14ac:dyDescent="0.35">
      <c r="A103" s="42">
        <v>44866</v>
      </c>
      <c r="B103" s="43" t="str">
        <f>+IF('01'!C99='02'!BG100,"CORRECTO","DIFERENTE")</f>
        <v>CORRECTO</v>
      </c>
      <c r="C103" s="43" t="str">
        <f>+IF('01'!D99='02'!BG240,"CORRECTO","DIFERENTE")</f>
        <v>CORRECTO</v>
      </c>
    </row>
    <row r="104" spans="1:3" x14ac:dyDescent="0.35">
      <c r="A104" s="42">
        <v>44896</v>
      </c>
      <c r="B104" s="43" t="str">
        <f>+IF('01'!C100='02'!BG101,"CORRECTO","DIFERENTE")</f>
        <v>CORRECTO</v>
      </c>
      <c r="C104" s="43" t="str">
        <f>+IF('01'!D100='02'!BG241,"CORRECTO","DIFERENTE")</f>
        <v>CORRECTO</v>
      </c>
    </row>
    <row r="105" spans="1:3" x14ac:dyDescent="0.35">
      <c r="A105" s="42">
        <v>44927</v>
      </c>
      <c r="B105" s="43" t="str">
        <f>+IF('01'!C101='02'!BG102,"CORRECTO","DIFERENTE")</f>
        <v>CORRECTO</v>
      </c>
      <c r="C105" s="43" t="str">
        <f>+IF('01'!D101='02'!BG242,"CORRECTO","DIFERENTE")</f>
        <v>CORRECTO</v>
      </c>
    </row>
    <row r="106" spans="1:3" x14ac:dyDescent="0.35">
      <c r="A106" s="42">
        <v>44958</v>
      </c>
      <c r="B106" s="43" t="str">
        <f>+IF('01'!C102='02'!BG103,"CORRECTO","DIFERENTE")</f>
        <v>CORRECTO</v>
      </c>
      <c r="C106" s="43" t="str">
        <f>+IF('01'!D102='02'!BG243,"CORRECTO","DIFERENTE")</f>
        <v>CORRECTO</v>
      </c>
    </row>
    <row r="107" spans="1:3" x14ac:dyDescent="0.35">
      <c r="A107" s="42">
        <v>44986</v>
      </c>
      <c r="B107" s="43" t="str">
        <f>+IF('01'!C103='02'!BG104,"CORRECTO","DIFERENTE")</f>
        <v>CORRECTO</v>
      </c>
      <c r="C107" s="43" t="str">
        <f>+IF('01'!D103='02'!BG244,"CORRECTO","DIFERENTE")</f>
        <v>CORRECTO</v>
      </c>
    </row>
    <row r="108" spans="1:3" x14ac:dyDescent="0.35">
      <c r="A108" s="42">
        <v>45017</v>
      </c>
      <c r="B108" s="43" t="str">
        <f>+IF('01'!C104='02'!BG105,"CORRECTO","DIFERENTE")</f>
        <v>CORRECTO</v>
      </c>
      <c r="C108" s="43" t="str">
        <f>+IF('01'!D104='02'!BG245,"CORRECTO","DIFERENTE")</f>
        <v>CORRECTO</v>
      </c>
    </row>
    <row r="109" spans="1:3" x14ac:dyDescent="0.35">
      <c r="A109" s="42">
        <v>45047</v>
      </c>
      <c r="B109" s="43" t="str">
        <f>+IF('01'!C105='02'!BG106,"CORRECTO","DIFERENTE")</f>
        <v>CORRECTO</v>
      </c>
      <c r="C109" s="43" t="str">
        <f>+IF('01'!D105='02'!BG246,"CORRECTO","DIFERENTE")</f>
        <v>CORRECTO</v>
      </c>
    </row>
    <row r="110" spans="1:3" x14ac:dyDescent="0.35">
      <c r="A110" s="42">
        <v>45078</v>
      </c>
      <c r="B110" s="43" t="str">
        <f>+IF('01'!C106='02'!BG107,"CORRECTO","DIFERENTE")</f>
        <v>CORRECTO</v>
      </c>
      <c r="C110" s="43" t="str">
        <f>+IF('01'!D106='02'!BG247,"CORRECTO","DIFERENTE")</f>
        <v>CORRECTO</v>
      </c>
    </row>
    <row r="111" spans="1:3" x14ac:dyDescent="0.35">
      <c r="A111" s="42">
        <v>45108</v>
      </c>
      <c r="B111" s="43" t="str">
        <f>+IF('01'!C107='02'!BG108,"CORRECTO","DIFERENTE")</f>
        <v>CORRECTO</v>
      </c>
      <c r="C111" s="43" t="str">
        <f>+IF('01'!D107='02'!BG248,"CORRECTO","DIFERENTE")</f>
        <v>CORRECTO</v>
      </c>
    </row>
    <row r="112" spans="1:3" x14ac:dyDescent="0.35">
      <c r="A112" s="42">
        <v>45139</v>
      </c>
      <c r="B112" s="43" t="str">
        <f>+IF('01'!C108='02'!BG109,"CORRECTO","DIFERENTE")</f>
        <v>CORRECTO</v>
      </c>
      <c r="C112" s="43" t="str">
        <f>+IF('01'!D108='02'!BG249,"CORRECTO","DIFERENTE")</f>
        <v>CORRECTO</v>
      </c>
    </row>
    <row r="113" spans="1:3" x14ac:dyDescent="0.35">
      <c r="A113" s="42">
        <v>45170</v>
      </c>
      <c r="B113" s="43" t="str">
        <f>+IF('01'!C109='02'!BG110,"CORRECTO","DIFERENTE")</f>
        <v>CORRECTO</v>
      </c>
      <c r="C113" s="43" t="str">
        <f>+IF('01'!D109='02'!BG250,"CORRECTO","DIFERENTE")</f>
        <v>CORRECTO</v>
      </c>
    </row>
    <row r="114" spans="1:3" x14ac:dyDescent="0.35">
      <c r="A114" s="42">
        <v>45200</v>
      </c>
      <c r="B114" s="43" t="str">
        <f>+IF('01'!C110='02'!BG111,"CORRECTO","DIFERENTE")</f>
        <v>CORRECTO</v>
      </c>
      <c r="C114" s="43" t="str">
        <f>+IF('01'!D110='02'!BG251,"CORRECTO","DIFERENTE")</f>
        <v>CORRECTO</v>
      </c>
    </row>
    <row r="115" spans="1:3" x14ac:dyDescent="0.35">
      <c r="A115" s="42">
        <v>45231</v>
      </c>
      <c r="B115" s="43" t="str">
        <f>+IF('01'!C111='02'!BG112,"CORRECTO","DIFERENTE")</f>
        <v>CORRECTO</v>
      </c>
      <c r="C115" s="43" t="str">
        <f>+IF('01'!D111='02'!BG252,"CORRECTO","DIFERENTE")</f>
        <v>CORRECTO</v>
      </c>
    </row>
    <row r="116" spans="1:3" x14ac:dyDescent="0.35">
      <c r="A116" s="42">
        <v>45261</v>
      </c>
      <c r="B116" s="43" t="str">
        <f>+IF('01'!C112='02'!BG113,"CORRECTO","DIFERENTE")</f>
        <v>CORRECTO</v>
      </c>
      <c r="C116" s="43" t="str">
        <f>+IF('01'!D112='02'!BG253,"CORRECTO","DIFERENTE")</f>
        <v>CORRECTO</v>
      </c>
    </row>
    <row r="117" spans="1:3" x14ac:dyDescent="0.35">
      <c r="A117" s="42">
        <v>45292</v>
      </c>
      <c r="B117" s="43" t="str">
        <f>+IF('01'!C113='02'!BG114,"CORRECTO","DIFERENTE")</f>
        <v>CORRECTO</v>
      </c>
      <c r="C117" s="43" t="str">
        <f>+IF('01'!D113='02'!BG254,"CORRECTO","DIFERENTE")</f>
        <v>CORRECTO</v>
      </c>
    </row>
    <row r="118" spans="1:3" x14ac:dyDescent="0.35">
      <c r="A118" s="42">
        <v>45323</v>
      </c>
      <c r="B118" s="43" t="str">
        <f>+IF('01'!C114='02'!BG115,"CORRECTO","DIFERENTE")</f>
        <v>CORRECTO</v>
      </c>
      <c r="C118" s="43" t="str">
        <f>+IF('01'!D114='02'!BG255,"CORRECTO","DIFERENTE")</f>
        <v>CORRECTO</v>
      </c>
    </row>
    <row r="119" spans="1:3" x14ac:dyDescent="0.35">
      <c r="A119" s="42">
        <v>45352</v>
      </c>
      <c r="B119" s="43" t="str">
        <f>+IF('01'!C115='02'!BG116,"CORRECTO","DIFERENTE")</f>
        <v>CORRECTO</v>
      </c>
      <c r="C119" s="43" t="str">
        <f>+IF('01'!D115='02'!BG256,"CORRECTO","DIFERENTE")</f>
        <v>CORRECTO</v>
      </c>
    </row>
    <row r="120" spans="1:3" x14ac:dyDescent="0.35">
      <c r="A120" s="42">
        <v>45383</v>
      </c>
      <c r="B120" s="43" t="str">
        <f>+IF('01'!C116='02'!BG117,"CORRECTO","DIFERENTE")</f>
        <v>CORRECTO</v>
      </c>
      <c r="C120" s="43" t="str">
        <f>+IF('01'!D116='02'!BG257,"CORRECTO","DIFERENTE")</f>
        <v>CORRECTO</v>
      </c>
    </row>
    <row r="121" spans="1:3" x14ac:dyDescent="0.35">
      <c r="A121" s="42">
        <v>45413</v>
      </c>
      <c r="B121" s="43" t="str">
        <f>+IF('01'!C117='02'!BG118,"CORRECTO","DIFERENTE")</f>
        <v>CORRECTO</v>
      </c>
      <c r="C121" s="43" t="str">
        <f>+IF('01'!D117='02'!BG258,"CORRECTO","DIFERENTE")</f>
        <v>CORRECTO</v>
      </c>
    </row>
    <row r="122" spans="1:3" x14ac:dyDescent="0.35">
      <c r="A122" s="42">
        <v>45444</v>
      </c>
      <c r="B122" s="43" t="str">
        <f>+IF('01'!C118='02'!BG119,"CORRECTO","DIFERENTE")</f>
        <v>CORRECTO</v>
      </c>
      <c r="C122" s="43" t="str">
        <f>+IF('01'!D118='02'!BG259,"CORRECTO","DIFERENTE")</f>
        <v>CORRECTO</v>
      </c>
    </row>
    <row r="123" spans="1:3" x14ac:dyDescent="0.35">
      <c r="A123" s="42">
        <v>45474</v>
      </c>
      <c r="B123" s="43" t="str">
        <f>+IF('01'!C119='02'!BG120,"CORRECTO","DIFERENTE")</f>
        <v>CORRECTO</v>
      </c>
      <c r="C123" s="43" t="str">
        <f>+IF('01'!D119='02'!BG260,"CORRECTO","DIFERENTE")</f>
        <v>CORRECTO</v>
      </c>
    </row>
    <row r="124" spans="1:3" x14ac:dyDescent="0.35">
      <c r="A124" s="42">
        <v>45505</v>
      </c>
      <c r="B124" s="43" t="str">
        <f>+IF('01'!C120='02'!BG121,"CORRECTO","DIFERENTE")</f>
        <v>CORRECTO</v>
      </c>
      <c r="C124" s="43" t="str">
        <f>+IF('01'!D120='02'!BG261,"CORRECTO","DIFERENTE")</f>
        <v>CORRECTO</v>
      </c>
    </row>
    <row r="125" spans="1:3" x14ac:dyDescent="0.35">
      <c r="A125" s="42">
        <v>45536</v>
      </c>
      <c r="B125" s="43" t="str">
        <f>+IF('01'!C121='02'!BG122,"CORRECTO","DIFERENTE")</f>
        <v>CORRECTO</v>
      </c>
      <c r="C125" s="43" t="str">
        <f>+IF('01'!D121='02'!BG262,"CORRECTO","DIFERENTE")</f>
        <v>CORRECTO</v>
      </c>
    </row>
    <row r="126" spans="1:3" x14ac:dyDescent="0.35">
      <c r="A126" s="42">
        <v>45566</v>
      </c>
      <c r="B126" s="43" t="str">
        <f>+IF('01'!C122='02'!BG123,"CORRECTO","DIFERENTE")</f>
        <v>CORRECTO</v>
      </c>
      <c r="C126" s="43" t="str">
        <f>+IF('01'!D122='02'!BG263,"CORRECTO","DIFERENTE")</f>
        <v>CORRECTO</v>
      </c>
    </row>
    <row r="127" spans="1:3" x14ac:dyDescent="0.35">
      <c r="A127" s="42">
        <v>45597</v>
      </c>
      <c r="B127" s="43" t="str">
        <f>+IF('01'!C123='02'!BG124,"CORRECTO","DIFERENTE")</f>
        <v>CORRECTO</v>
      </c>
      <c r="C127" s="43" t="str">
        <f>+IF('01'!D123='02'!BG264,"CORRECTO","DIFERENTE")</f>
        <v>CORRECTO</v>
      </c>
    </row>
    <row r="128" spans="1:3" x14ac:dyDescent="0.35">
      <c r="A128" s="42">
        <v>45627</v>
      </c>
      <c r="B128" s="43" t="str">
        <f>+IF('01'!C124='02'!BG125,"CORRECTO","DIFERENTE")</f>
        <v>CORRECTO</v>
      </c>
      <c r="C128" s="43" t="str">
        <f>+IF('01'!D124='02'!BG265,"CORRECTO","DIFERENTE")</f>
        <v>CORRECTO</v>
      </c>
    </row>
    <row r="129" spans="1:3" x14ac:dyDescent="0.35">
      <c r="A129" s="42">
        <v>45658</v>
      </c>
      <c r="B129" s="43" t="str">
        <f>+IF('01'!C125='02'!BG126,"CORRECTO","DIFERENTE")</f>
        <v>CORRECTO</v>
      </c>
      <c r="C129" s="43" t="str">
        <f>+IF('01'!D125='02'!BG266,"CORRECTO","DIFERENTE")</f>
        <v>CORRECTO</v>
      </c>
    </row>
    <row r="130" spans="1:3" x14ac:dyDescent="0.35">
      <c r="A130" s="42">
        <v>45689</v>
      </c>
      <c r="B130" s="43" t="str">
        <f>+IF('01'!C126='02'!BG127,"CORRECTO","DIFERENTE")</f>
        <v>CORRECTO</v>
      </c>
      <c r="C130" s="43" t="str">
        <f>+IF('01'!D126='02'!BG267,"CORRECTO","DIFERENTE")</f>
        <v>CORRECTO</v>
      </c>
    </row>
    <row r="131" spans="1:3" x14ac:dyDescent="0.35">
      <c r="A131" s="42">
        <v>45717</v>
      </c>
      <c r="B131" s="43" t="str">
        <f>+IF('01'!C127='02'!BG128,"CORRECTO","DIFERENTE")</f>
        <v>CORRECTO</v>
      </c>
      <c r="C131" s="43" t="str">
        <f>+IF('01'!D127='02'!BG268,"CORRECTO","DIFERENTE")</f>
        <v>CORRECTO</v>
      </c>
    </row>
    <row r="132" spans="1:3" x14ac:dyDescent="0.35">
      <c r="A132" s="42">
        <v>45748</v>
      </c>
      <c r="B132" s="43" t="str">
        <f>+IF('01'!C128='02'!BG129,"CORRECTO","DIFERENTE")</f>
        <v>CORRECTO</v>
      </c>
      <c r="C132" s="43" t="str">
        <f>+IF('01'!D128='02'!BG269,"CORRECTO","DIFERENTE")</f>
        <v>CORRECTO</v>
      </c>
    </row>
    <row r="133" spans="1:3" x14ac:dyDescent="0.35">
      <c r="A133" s="42">
        <v>45778</v>
      </c>
      <c r="B133" s="43" t="str">
        <f>+IF('01'!C129='02'!BG130,"CORRECTO","DIFERENTE")</f>
        <v>CORRECTO</v>
      </c>
      <c r="C133" s="43" t="str">
        <f>+IF('01'!D129='02'!BG270,"CORRECTO","DIFERENTE")</f>
        <v>CORRECTO</v>
      </c>
    </row>
    <row r="134" spans="1:3" x14ac:dyDescent="0.35">
      <c r="A134" s="42">
        <v>45809</v>
      </c>
      <c r="B134" s="43" t="str">
        <f>+IF('01'!C134='02'!BG135,"CORRECTO","DIFERENTE")</f>
        <v>CORRECTO</v>
      </c>
      <c r="C134" s="43" t="str">
        <f>+IF('01'!D134='02'!BG276,"CORRECTO","DIFERENTE")</f>
        <v>DIFERENTE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Índice</vt:lpstr>
      <vt:lpstr>01</vt:lpstr>
      <vt:lpstr>02</vt:lpstr>
      <vt:lpstr>Cuadro_Resumen</vt:lpstr>
      <vt:lpstr>'01'!Área_de_impresión</vt:lpstr>
      <vt:lpstr>'02'!Área_de_impresión</vt:lpstr>
      <vt:lpstr>Índice!Área_de_impresión</vt:lpstr>
    </vt:vector>
  </TitlesOfParts>
  <Company>FMV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Ordoñez</dc:creator>
  <cp:lastModifiedBy>Puga Valenza, Joshep Mauricio</cp:lastModifiedBy>
  <cp:lastPrinted>2016-12-06T14:51:29Z</cp:lastPrinted>
  <dcterms:created xsi:type="dcterms:W3CDTF">2012-10-11T15:18:40Z</dcterms:created>
  <dcterms:modified xsi:type="dcterms:W3CDTF">2026-07-16T16:57:32Z</dcterms:modified>
</cp:coreProperties>
</file>